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370" tabRatio="435" activeTab="6"/>
  </bookViews>
  <sheets>
    <sheet name="周日" sheetId="1" r:id="rId1"/>
    <sheet name="周一" sheetId="2" r:id="rId2"/>
    <sheet name="周二" sheetId="3" r:id="rId3"/>
    <sheet name="周三" sheetId="4" r:id="rId4"/>
    <sheet name="周四" sheetId="5" r:id="rId5"/>
    <sheet name="周五" sheetId="6" r:id="rId6"/>
    <sheet name="本周统计" sheetId="7" r:id="rId7"/>
  </sheets>
  <definedNames/>
  <calcPr fullCalcOnLoad="1"/>
</workbook>
</file>

<file path=xl/sharedStrings.xml><?xml version="1.0" encoding="utf-8"?>
<sst xmlns="http://schemas.openxmlformats.org/spreadsheetml/2006/main" count="475" uniqueCount="119">
  <si>
    <t>信息工程系"文明伴我每一天"检查情况记录表</t>
  </si>
  <si>
    <t>值班教师：</t>
  </si>
  <si>
    <t>教师是否到班:</t>
  </si>
  <si>
    <t>未到班</t>
  </si>
  <si>
    <t>制表：</t>
  </si>
  <si>
    <t>房子杨</t>
  </si>
  <si>
    <t>审表:</t>
  </si>
  <si>
    <t>力媛</t>
  </si>
  <si>
    <t>特殊情况:</t>
  </si>
  <si>
    <t>检查日期:</t>
  </si>
  <si>
    <t>班级名称</t>
  </si>
  <si>
    <t>纪律检查</t>
  </si>
  <si>
    <t>卫生检查</t>
  </si>
  <si>
    <t>早操检查</t>
  </si>
  <si>
    <t>任务完成情况</t>
  </si>
  <si>
    <t>全天得分</t>
  </si>
  <si>
    <t>日常行为扣分情况记录</t>
  </si>
  <si>
    <t>班级风貌扣分情况记录</t>
  </si>
  <si>
    <t>本项总扣分</t>
  </si>
  <si>
    <r>
      <t>卫生区</t>
    </r>
    <r>
      <rPr>
        <b/>
        <sz val="9"/>
        <color indexed="10"/>
        <rFont val="宋体"/>
        <family val="0"/>
      </rPr>
      <t>学校</t>
    </r>
    <r>
      <rPr>
        <b/>
        <sz val="9"/>
        <color indexed="8"/>
        <rFont val="宋体"/>
        <family val="0"/>
      </rPr>
      <t>检查扣分情况</t>
    </r>
  </si>
  <si>
    <r>
      <t>卫生区</t>
    </r>
    <r>
      <rPr>
        <b/>
        <sz val="9"/>
        <color indexed="10"/>
        <rFont val="宋体"/>
        <family val="0"/>
      </rPr>
      <t>系</t>
    </r>
    <r>
      <rPr>
        <b/>
        <sz val="9"/>
        <color indexed="8"/>
        <rFont val="宋体"/>
        <family val="0"/>
      </rPr>
      <t>检查扣分情况</t>
    </r>
  </si>
  <si>
    <t>教学区检查扣分情况</t>
  </si>
  <si>
    <t>出勤情况扣分记录</t>
  </si>
  <si>
    <t>财管14-1</t>
  </si>
  <si>
    <t>下午未打扫</t>
  </si>
  <si>
    <t>财管14-2</t>
  </si>
  <si>
    <t>迟到：6人且未带胸卡</t>
  </si>
  <si>
    <t>财管14-3</t>
  </si>
  <si>
    <t>会高11</t>
  </si>
  <si>
    <t>旷课:10人</t>
  </si>
  <si>
    <t>会高12-1</t>
  </si>
  <si>
    <t>会高12-2</t>
  </si>
  <si>
    <t>旷课：1人</t>
  </si>
  <si>
    <t>会高13-1</t>
  </si>
  <si>
    <t>旷课：3人</t>
  </si>
  <si>
    <t>会高13-2</t>
  </si>
  <si>
    <t>会高14-1</t>
  </si>
  <si>
    <t>会高14-2</t>
  </si>
  <si>
    <t>会审12-1</t>
  </si>
  <si>
    <t>会审12-2</t>
  </si>
  <si>
    <t>会审13-1</t>
  </si>
  <si>
    <t>会审13-2</t>
  </si>
  <si>
    <t>会审13-3</t>
  </si>
  <si>
    <t>会审14-1</t>
  </si>
  <si>
    <t>会审14-2</t>
  </si>
  <si>
    <t>会审14-3</t>
  </si>
  <si>
    <t>会中13</t>
  </si>
  <si>
    <t>旷课:2人</t>
  </si>
  <si>
    <t>计高11</t>
  </si>
  <si>
    <t>旷课：9人</t>
  </si>
  <si>
    <t>计高12</t>
  </si>
  <si>
    <t>计高13</t>
  </si>
  <si>
    <t>计高14</t>
  </si>
  <si>
    <t>计中13</t>
  </si>
  <si>
    <t>软件12</t>
  </si>
  <si>
    <t>迟到:2人、全体旷课</t>
  </si>
  <si>
    <t>软件13</t>
  </si>
  <si>
    <t>软件14</t>
  </si>
  <si>
    <t>物联网14</t>
  </si>
  <si>
    <t>宋杨</t>
  </si>
  <si>
    <t>到班</t>
  </si>
  <si>
    <t>旷课：3人、迟到：1人</t>
  </si>
  <si>
    <t>上午无人打扫无人签到、多个杂物</t>
  </si>
  <si>
    <t>迟到：4人</t>
  </si>
  <si>
    <t>垃圾未倒</t>
  </si>
  <si>
    <t>黑板未擦</t>
  </si>
  <si>
    <t>旷课：4人</t>
  </si>
  <si>
    <t>16个杂物-80、2个烟头-10</t>
  </si>
  <si>
    <t>电器未擦净</t>
  </si>
  <si>
    <t>打扫不彻底</t>
  </si>
  <si>
    <t>旷课：2人</t>
  </si>
  <si>
    <t>地面未打扫</t>
  </si>
  <si>
    <t>迟到：2人</t>
  </si>
  <si>
    <t>团支书升旗未到</t>
  </si>
  <si>
    <t>旷课:5人</t>
  </si>
  <si>
    <t>无人打扫无人签到、6个烟头、一个糖纸、7个杂物</t>
  </si>
  <si>
    <t>旷课:6人</t>
  </si>
  <si>
    <t>无人打扫无人签到、一个棒棒、2个烟头、2个杂物</t>
  </si>
  <si>
    <t>李惜</t>
  </si>
  <si>
    <t>高翩翩</t>
  </si>
  <si>
    <t>旷课：7人</t>
  </si>
  <si>
    <t>旷课：全体旷课</t>
  </si>
  <si>
    <t>旷课:12人</t>
  </si>
  <si>
    <t>迟到：2人且未带胸卡</t>
  </si>
  <si>
    <t>迟到：1人且未带胸卡</t>
  </si>
  <si>
    <t>迟到：7人且5人未带胸卡</t>
  </si>
  <si>
    <t>迟到：5人 旷课：6人</t>
  </si>
  <si>
    <t>旷课：2人 打牌：4人</t>
  </si>
  <si>
    <t>无人打扫无人签到、多个杂物</t>
  </si>
  <si>
    <t>旷课:3人</t>
  </si>
  <si>
    <t>旷课：全体旷课 迟到：1人</t>
  </si>
  <si>
    <t>迟到:1人</t>
  </si>
  <si>
    <t>无人打扫无人签到、多个杂物、4个烟头</t>
  </si>
  <si>
    <t>陈科威</t>
  </si>
  <si>
    <t>杂物过多</t>
  </si>
  <si>
    <t>上午无人打扫无人签到、杂物：2个</t>
  </si>
  <si>
    <t>上午无人打扫无人签到</t>
  </si>
  <si>
    <t>杂物：1个</t>
  </si>
  <si>
    <t>旷课:26人</t>
  </si>
  <si>
    <t>旷课：16人</t>
  </si>
  <si>
    <t>旷课：15人</t>
  </si>
  <si>
    <t>迟到：5人</t>
  </si>
  <si>
    <t>旷课：10人</t>
  </si>
  <si>
    <t>全天未打扫</t>
  </si>
  <si>
    <t>多个杂物</t>
  </si>
  <si>
    <t>旷课：5人</t>
  </si>
  <si>
    <t>迟到：7人、不服从管理：1人</t>
  </si>
  <si>
    <t>元旦长跑未来：4人</t>
  </si>
  <si>
    <t>元旦长跑未来：7人</t>
  </si>
  <si>
    <t>上午未打扫</t>
  </si>
  <si>
    <t>元旦长跑未到;4人</t>
  </si>
  <si>
    <t>迟到：1人</t>
  </si>
  <si>
    <t>元旦长跑未到：5人</t>
  </si>
  <si>
    <t>元旦长跑未来：5人</t>
  </si>
  <si>
    <t>楼梯道未打扫</t>
  </si>
  <si>
    <t>迟到:5人</t>
  </si>
  <si>
    <t>元旦长跑未到：10人</t>
  </si>
  <si>
    <t>信息工程系"文明伴我每一天"检查本周情况汇总表</t>
  </si>
  <si>
    <t>至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</si>
</sst>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b/>
      <sz val="18"/>
      <name val="宋体"/>
      <family val="0"/>
    </font>
    <font>
      <sz val="12"/>
      <name val="黑体"/>
      <family val="3"/>
    </font>
    <font>
      <sz val="12"/>
      <name val="楷体"/>
      <family val="3"/>
    </font>
    <font>
      <sz val="10"/>
      <name val="宋体"/>
      <family val="0"/>
    </font>
    <font>
      <b/>
      <sz val="14"/>
      <name val="楷体"/>
      <family val="3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楷体"/>
      <family val="3"/>
    </font>
    <font>
      <sz val="10"/>
      <name val="楷体"/>
      <family val="3"/>
    </font>
    <font>
      <sz val="12"/>
      <color indexed="10"/>
      <name val="宋体"/>
      <family val="0"/>
    </font>
    <font>
      <b/>
      <sz val="8"/>
      <name val="宋体"/>
      <family val="0"/>
    </font>
    <font>
      <sz val="9"/>
      <name val="黑体"/>
      <family val="3"/>
    </font>
    <font>
      <sz val="10"/>
      <name val="黑体"/>
      <family val="3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9"/>
      <color indexed="10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16" borderId="5" applyNumberFormat="0" applyAlignment="0" applyProtection="0"/>
    <xf numFmtId="0" fontId="18" fillId="17" borderId="6" applyNumberFormat="0" applyAlignment="0" applyProtection="0"/>
    <xf numFmtId="0" fontId="2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5" fillId="22" borderId="0" applyNumberFormat="0" applyBorder="0" applyAlignment="0" applyProtection="0"/>
    <xf numFmtId="0" fontId="33" fillId="16" borderId="8" applyNumberFormat="0" applyAlignment="0" applyProtection="0"/>
    <xf numFmtId="0" fontId="23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89"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8" fillId="8" borderId="12" xfId="0" applyFont="1" applyFill="1" applyBorder="1" applyAlignment="1">
      <alignment horizontal="center" vertical="center" wrapText="1"/>
    </xf>
    <xf numFmtId="0" fontId="9" fillId="7" borderId="13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9" fillId="7" borderId="16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right" vertical="center" wrapText="1"/>
    </xf>
    <xf numFmtId="0" fontId="3" fillId="21" borderId="21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left" vertical="center" wrapText="1"/>
    </xf>
    <xf numFmtId="0" fontId="3" fillId="21" borderId="22" xfId="0" applyFont="1" applyFill="1" applyBorder="1" applyAlignment="1">
      <alignment horizontal="left" vertical="center" wrapText="1"/>
    </xf>
    <xf numFmtId="0" fontId="2" fillId="0" borderId="23" xfId="0" applyFont="1" applyBorder="1" applyAlignment="1">
      <alignment horizontal="right" vertical="center" wrapText="1"/>
    </xf>
    <xf numFmtId="0" fontId="3" fillId="21" borderId="21" xfId="0" applyFont="1" applyFill="1" applyBorder="1" applyAlignment="1">
      <alignment horizontal="left" vertical="center" wrapText="1"/>
    </xf>
    <xf numFmtId="0" fontId="2" fillId="0" borderId="24" xfId="0" applyFont="1" applyBorder="1" applyAlignment="1">
      <alignment horizontal="right" vertical="center" wrapText="1"/>
    </xf>
    <xf numFmtId="0" fontId="4" fillId="0" borderId="21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13" fillId="0" borderId="25" xfId="0" applyFont="1" applyFill="1" applyBorder="1" applyAlignment="1">
      <alignment horizontal="right" vertical="center" wrapText="1"/>
    </xf>
    <xf numFmtId="0" fontId="10" fillId="21" borderId="25" xfId="0" applyFont="1" applyFill="1" applyBorder="1" applyAlignment="1">
      <alignment vertical="center" wrapText="1"/>
    </xf>
    <xf numFmtId="0" fontId="13" fillId="0" borderId="20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0" fontId="4" fillId="0" borderId="19" xfId="0" applyFont="1" applyBorder="1" applyAlignment="1">
      <alignment horizontal="left" vertical="center" wrapText="1"/>
    </xf>
    <xf numFmtId="0" fontId="0" fillId="0" borderId="17" xfId="0" applyBorder="1" applyAlignment="1">
      <alignment vertical="center" wrapText="1"/>
    </xf>
    <xf numFmtId="0" fontId="3" fillId="21" borderId="21" xfId="0" applyFont="1" applyFill="1" applyBorder="1" applyAlignment="1">
      <alignment horizontal="right" vertical="center" wrapText="1"/>
    </xf>
    <xf numFmtId="0" fontId="0" fillId="0" borderId="13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3" fillId="21" borderId="24" xfId="0" applyFont="1" applyFill="1" applyBorder="1" applyAlignment="1">
      <alignment horizontal="left" vertical="center" wrapText="1"/>
    </xf>
    <xf numFmtId="0" fontId="3" fillId="21" borderId="24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2" fillId="0" borderId="26" xfId="0" applyFont="1" applyBorder="1" applyAlignment="1">
      <alignment horizontal="right" vertical="center" wrapText="1"/>
    </xf>
    <xf numFmtId="0" fontId="3" fillId="21" borderId="25" xfId="0" applyFont="1" applyFill="1" applyBorder="1" applyAlignment="1">
      <alignment horizontal="left" vertical="center" wrapText="1"/>
    </xf>
    <xf numFmtId="0" fontId="4" fillId="0" borderId="25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14" fillId="0" borderId="25" xfId="0" applyFont="1" applyFill="1" applyBorder="1" applyAlignment="1">
      <alignment horizontal="right" vertical="center" wrapText="1"/>
    </xf>
    <xf numFmtId="0" fontId="14" fillId="0" borderId="20" xfId="0" applyFont="1" applyBorder="1" applyAlignment="1">
      <alignment horizontal="right" vertical="center" wrapText="1"/>
    </xf>
    <xf numFmtId="0" fontId="4" fillId="0" borderId="28" xfId="0" applyFont="1" applyBorder="1" applyAlignment="1">
      <alignment horizontal="left" vertical="center" wrapText="1"/>
    </xf>
    <xf numFmtId="0" fontId="3" fillId="21" borderId="21" xfId="0" applyFont="1" applyFill="1" applyBorder="1" applyAlignment="1" applyProtection="1">
      <alignment horizontal="right" vertical="center" wrapText="1"/>
      <protection/>
    </xf>
    <xf numFmtId="0" fontId="3" fillId="21" borderId="22" xfId="0" applyFont="1" applyFill="1" applyBorder="1" applyAlignment="1" applyProtection="1">
      <alignment horizontal="left" vertical="center" wrapText="1"/>
      <protection/>
    </xf>
    <xf numFmtId="0" fontId="5" fillId="8" borderId="29" xfId="0" applyFont="1" applyFill="1" applyBorder="1" applyAlignment="1">
      <alignment horizontal="center" vertical="center" wrapText="1"/>
    </xf>
    <xf numFmtId="0" fontId="5" fillId="8" borderId="13" xfId="0" applyFont="1" applyFill="1" applyBorder="1" applyAlignment="1">
      <alignment horizontal="center" vertical="center" wrapText="1"/>
    </xf>
    <xf numFmtId="0" fontId="6" fillId="8" borderId="29" xfId="0" applyFont="1" applyFill="1" applyBorder="1" applyAlignment="1">
      <alignment horizontal="center" vertical="center" wrapText="1"/>
    </xf>
    <xf numFmtId="0" fontId="6" fillId="8" borderId="13" xfId="0" applyFont="1" applyFill="1" applyBorder="1" applyAlignment="1">
      <alignment horizontal="center" vertical="center" wrapText="1"/>
    </xf>
    <xf numFmtId="0" fontId="6" fillId="8" borderId="30" xfId="0" applyFont="1" applyFill="1" applyBorder="1" applyAlignment="1">
      <alignment horizontal="center" vertical="center" wrapText="1"/>
    </xf>
    <xf numFmtId="0" fontId="6" fillId="8" borderId="31" xfId="0" applyFont="1" applyFill="1" applyBorder="1" applyAlignment="1">
      <alignment horizontal="center" vertical="center" wrapText="1"/>
    </xf>
    <xf numFmtId="0" fontId="6" fillId="8" borderId="14" xfId="0" applyFont="1" applyFill="1" applyBorder="1" applyAlignment="1">
      <alignment horizontal="center" vertical="center" wrapText="1"/>
    </xf>
    <xf numFmtId="0" fontId="6" fillId="8" borderId="1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6" fillId="8" borderId="32" xfId="0" applyFont="1" applyFill="1" applyBorder="1" applyAlignment="1">
      <alignment horizontal="center" vertical="center" wrapText="1"/>
    </xf>
    <xf numFmtId="0" fontId="6" fillId="8" borderId="15" xfId="0" applyFont="1" applyFill="1" applyBorder="1" applyAlignment="1">
      <alignment horizontal="center" vertical="center" wrapText="1"/>
    </xf>
    <xf numFmtId="0" fontId="7" fillId="8" borderId="33" xfId="0" applyFont="1" applyFill="1" applyBorder="1" applyAlignment="1">
      <alignment horizontal="center" vertical="center" wrapText="1"/>
    </xf>
    <xf numFmtId="0" fontId="7" fillId="8" borderId="34" xfId="0" applyFont="1" applyFill="1" applyBorder="1" applyAlignment="1">
      <alignment horizontal="center" vertical="center" wrapText="1"/>
    </xf>
    <xf numFmtId="0" fontId="7" fillId="8" borderId="35" xfId="0" applyFont="1" applyFill="1" applyBorder="1" applyAlignment="1">
      <alignment horizontal="center" vertical="center" wrapText="1"/>
    </xf>
    <xf numFmtId="0" fontId="8" fillId="8" borderId="14" xfId="0" applyFont="1" applyFill="1" applyBorder="1" applyAlignment="1">
      <alignment horizontal="center" vertical="center" wrapText="1"/>
    </xf>
    <xf numFmtId="0" fontId="8" fillId="8" borderId="15" xfId="0" applyFont="1" applyFill="1" applyBorder="1" applyAlignment="1">
      <alignment horizontal="center" vertical="center" wrapText="1"/>
    </xf>
    <xf numFmtId="0" fontId="8" fillId="8" borderId="12" xfId="0" applyFont="1" applyFill="1" applyBorder="1" applyAlignment="1">
      <alignment horizontal="center" vertical="center" wrapText="1"/>
    </xf>
    <xf numFmtId="0" fontId="3" fillId="21" borderId="21" xfId="0" applyFont="1" applyFill="1" applyBorder="1" applyAlignment="1">
      <alignment horizontal="left" vertical="center" wrapText="1"/>
    </xf>
    <xf numFmtId="0" fontId="3" fillId="21" borderId="20" xfId="0" applyFont="1" applyFill="1" applyBorder="1" applyAlignment="1">
      <alignment horizontal="left" vertical="center" wrapText="1"/>
    </xf>
    <xf numFmtId="0" fontId="6" fillId="8" borderId="33" xfId="0" applyFont="1" applyFill="1" applyBorder="1" applyAlignment="1">
      <alignment horizontal="center" vertical="center" wrapText="1"/>
    </xf>
    <xf numFmtId="0" fontId="6" fillId="8" borderId="36" xfId="0" applyFont="1" applyFill="1" applyBorder="1" applyAlignment="1">
      <alignment horizontal="center" vertical="center" wrapText="1"/>
    </xf>
    <xf numFmtId="0" fontId="6" fillId="8" borderId="3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L31" sqref="L31"/>
    </sheetView>
  </sheetViews>
  <sheetFormatPr defaultColWidth="9.00390625" defaultRowHeight="14.25"/>
  <cols>
    <col min="1" max="1" width="12.625" style="2" customWidth="1"/>
    <col min="2" max="2" width="7.625" style="3" customWidth="1"/>
    <col min="3" max="3" width="20.625" style="2" customWidth="1"/>
    <col min="4" max="4" width="7.625" style="3" customWidth="1"/>
    <col min="5" max="5" width="20.625" style="2" customWidth="1"/>
    <col min="6" max="6" width="8.875" style="3" customWidth="1"/>
    <col min="7" max="7" width="8.75390625" style="2" customWidth="1"/>
    <col min="8" max="8" width="20.625" style="4" customWidth="1"/>
    <col min="9" max="9" width="7.625" style="4" customWidth="1"/>
    <col min="10" max="10" width="20.625" style="4" customWidth="1"/>
    <col min="11" max="11" width="7.625" style="4" customWidth="1"/>
    <col min="12" max="12" width="20.625" style="2" customWidth="1"/>
    <col min="13" max="13" width="8.875" style="2" customWidth="1"/>
    <col min="14" max="14" width="9.25390625" style="2" customWidth="1"/>
    <col min="15" max="15" width="20.625" style="2" customWidth="1"/>
    <col min="16" max="16" width="8.875" style="2" customWidth="1"/>
    <col min="17" max="17" width="20.625" style="2" customWidth="1"/>
    <col min="18" max="18" width="9.875" style="2" customWidth="1"/>
    <col min="19" max="16384" width="9.00390625" style="2" customWidth="1"/>
  </cols>
  <sheetData>
    <row r="1" spans="1:18" ht="22.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1:18" s="1" customFormat="1" ht="14.25">
      <c r="A2" s="37" t="s">
        <v>1</v>
      </c>
      <c r="B2" s="53"/>
      <c r="C2" s="27" t="s">
        <v>2</v>
      </c>
      <c r="D2" s="38" t="s">
        <v>3</v>
      </c>
      <c r="E2" s="39" t="s">
        <v>4</v>
      </c>
      <c r="F2" s="54" t="s">
        <v>5</v>
      </c>
      <c r="G2" s="55"/>
      <c r="H2" s="56"/>
      <c r="I2" s="57" t="s">
        <v>6</v>
      </c>
      <c r="J2" s="58" t="s">
        <v>7</v>
      </c>
      <c r="K2" s="59"/>
      <c r="L2" s="60"/>
      <c r="M2" s="60"/>
      <c r="N2" s="61" t="s">
        <v>8</v>
      </c>
      <c r="O2" s="43"/>
      <c r="P2" s="62" t="s">
        <v>9</v>
      </c>
      <c r="Q2" s="50">
        <v>12</v>
      </c>
      <c r="R2" s="36">
        <v>21</v>
      </c>
    </row>
    <row r="3" spans="1:18" ht="14.25">
      <c r="A3" s="66" t="s">
        <v>10</v>
      </c>
      <c r="B3" s="70" t="s">
        <v>11</v>
      </c>
      <c r="C3" s="75"/>
      <c r="D3" s="75"/>
      <c r="E3" s="75"/>
      <c r="F3" s="71"/>
      <c r="G3" s="72" t="s">
        <v>12</v>
      </c>
      <c r="H3" s="76"/>
      <c r="I3" s="76"/>
      <c r="J3" s="76"/>
      <c r="K3" s="76"/>
      <c r="L3" s="76"/>
      <c r="M3" s="73"/>
      <c r="N3" s="72" t="s">
        <v>13</v>
      </c>
      <c r="O3" s="73"/>
      <c r="P3" s="70" t="s">
        <v>14</v>
      </c>
      <c r="Q3" s="71"/>
      <c r="R3" s="68" t="s">
        <v>15</v>
      </c>
    </row>
    <row r="4" spans="1:18" ht="14.25">
      <c r="A4" s="67"/>
      <c r="B4" s="77" t="s">
        <v>16</v>
      </c>
      <c r="C4" s="78"/>
      <c r="D4" s="79" t="s">
        <v>17</v>
      </c>
      <c r="E4" s="78"/>
      <c r="F4" s="10" t="s">
        <v>18</v>
      </c>
      <c r="G4" s="80" t="s">
        <v>19</v>
      </c>
      <c r="H4" s="81"/>
      <c r="I4" s="81" t="s">
        <v>20</v>
      </c>
      <c r="J4" s="81"/>
      <c r="K4" s="81" t="s">
        <v>21</v>
      </c>
      <c r="L4" s="81"/>
      <c r="M4" s="10" t="s">
        <v>18</v>
      </c>
      <c r="N4" s="80" t="s">
        <v>22</v>
      </c>
      <c r="O4" s="82"/>
      <c r="P4" s="72"/>
      <c r="Q4" s="73"/>
      <c r="R4" s="69"/>
    </row>
    <row r="5" spans="1:18" ht="14.25">
      <c r="A5" s="11" t="s">
        <v>23</v>
      </c>
      <c r="B5" s="12"/>
      <c r="C5" s="13"/>
      <c r="D5" s="14"/>
      <c r="E5" s="13"/>
      <c r="F5" s="15">
        <f>B5+D5</f>
        <v>0</v>
      </c>
      <c r="G5" s="16"/>
      <c r="H5" s="17"/>
      <c r="I5" s="17"/>
      <c r="J5" s="17"/>
      <c r="K5" s="17">
        <v>-45</v>
      </c>
      <c r="L5" s="17" t="s">
        <v>24</v>
      </c>
      <c r="M5" s="45">
        <f>I5+K5</f>
        <v>-45</v>
      </c>
      <c r="N5" s="16"/>
      <c r="O5" s="32">
        <f>IF(N5&lt;&gt;0,"旷操"&amp;ABS(N5)&amp;"人","")</f>
      </c>
      <c r="P5" s="46"/>
      <c r="Q5" s="32"/>
      <c r="R5" s="51">
        <f>100+F5+G5+M5+N5+P5</f>
        <v>55</v>
      </c>
    </row>
    <row r="6" spans="1:18" ht="14.25">
      <c r="A6" s="11" t="s">
        <v>25</v>
      </c>
      <c r="B6" s="12">
        <v>-6</v>
      </c>
      <c r="C6" s="13" t="s">
        <v>26</v>
      </c>
      <c r="D6" s="14"/>
      <c r="E6" s="13"/>
      <c r="F6" s="15">
        <f aca="true" t="shared" si="0" ref="F6:F32">B6+D6</f>
        <v>-6</v>
      </c>
      <c r="G6" s="16"/>
      <c r="H6" s="17"/>
      <c r="I6" s="17"/>
      <c r="J6" s="17"/>
      <c r="K6" s="17"/>
      <c r="L6" s="17"/>
      <c r="M6" s="45">
        <f aca="true" t="shared" si="1" ref="M6:M32">I6+K6</f>
        <v>0</v>
      </c>
      <c r="N6" s="16"/>
      <c r="O6" s="32">
        <f aca="true" t="shared" si="2" ref="O6:O32">IF(N6&lt;&gt;0,"旷操"&amp;ABS(N6)&amp;"人","")</f>
      </c>
      <c r="P6" s="47"/>
      <c r="Q6" s="32"/>
      <c r="R6" s="51">
        <f aca="true" t="shared" si="3" ref="R6:R32">100+F6+G6+M6+N6+P6</f>
        <v>94</v>
      </c>
    </row>
    <row r="7" spans="1:18" ht="14.25">
      <c r="A7" s="11" t="s">
        <v>27</v>
      </c>
      <c r="B7" s="12"/>
      <c r="C7" s="13"/>
      <c r="D7" s="14"/>
      <c r="E7" s="13"/>
      <c r="F7" s="15">
        <f t="shared" si="0"/>
        <v>0</v>
      </c>
      <c r="G7" s="16"/>
      <c r="H7" s="17"/>
      <c r="I7" s="17"/>
      <c r="J7" s="17"/>
      <c r="K7" s="17"/>
      <c r="L7" s="17"/>
      <c r="M7" s="45">
        <f t="shared" si="1"/>
        <v>0</v>
      </c>
      <c r="N7" s="16"/>
      <c r="O7" s="32">
        <f t="shared" si="2"/>
      </c>
      <c r="P7" s="47"/>
      <c r="Q7" s="32"/>
      <c r="R7" s="51">
        <f t="shared" si="3"/>
        <v>100</v>
      </c>
    </row>
    <row r="8" spans="1:18" ht="14.25">
      <c r="A8" s="11" t="s">
        <v>28</v>
      </c>
      <c r="B8" s="12">
        <v>-10</v>
      </c>
      <c r="C8" s="13" t="s">
        <v>29</v>
      </c>
      <c r="D8" s="14"/>
      <c r="E8" s="13"/>
      <c r="F8" s="15">
        <f t="shared" si="0"/>
        <v>-10</v>
      </c>
      <c r="G8" s="16"/>
      <c r="H8" s="17"/>
      <c r="I8" s="17"/>
      <c r="J8" s="17"/>
      <c r="K8" s="17"/>
      <c r="L8" s="17"/>
      <c r="M8" s="45">
        <f t="shared" si="1"/>
        <v>0</v>
      </c>
      <c r="N8" s="16"/>
      <c r="O8" s="32">
        <f t="shared" si="2"/>
      </c>
      <c r="P8" s="47"/>
      <c r="Q8" s="32"/>
      <c r="R8" s="51">
        <f t="shared" si="3"/>
        <v>90</v>
      </c>
    </row>
    <row r="9" spans="1:18" ht="14.25">
      <c r="A9" s="11" t="s">
        <v>30</v>
      </c>
      <c r="B9" s="12"/>
      <c r="C9" s="13"/>
      <c r="D9" s="14"/>
      <c r="E9" s="13"/>
      <c r="F9" s="15">
        <f t="shared" si="0"/>
        <v>0</v>
      </c>
      <c r="G9" s="16"/>
      <c r="H9" s="17"/>
      <c r="I9" s="17"/>
      <c r="J9" s="17"/>
      <c r="K9" s="17"/>
      <c r="L9" s="17"/>
      <c r="M9" s="45">
        <f t="shared" si="1"/>
        <v>0</v>
      </c>
      <c r="N9" s="16"/>
      <c r="O9" s="32">
        <f t="shared" si="2"/>
      </c>
      <c r="P9" s="47"/>
      <c r="Q9" s="32"/>
      <c r="R9" s="51">
        <f t="shared" si="3"/>
        <v>100</v>
      </c>
    </row>
    <row r="10" spans="1:18" ht="14.25">
      <c r="A10" s="11" t="s">
        <v>31</v>
      </c>
      <c r="B10" s="12">
        <v>-1</v>
      </c>
      <c r="C10" s="13" t="s">
        <v>32</v>
      </c>
      <c r="D10" s="14"/>
      <c r="E10" s="13"/>
      <c r="F10" s="15">
        <f t="shared" si="0"/>
        <v>-1</v>
      </c>
      <c r="G10" s="16"/>
      <c r="H10" s="17"/>
      <c r="I10" s="17"/>
      <c r="J10" s="17"/>
      <c r="K10" s="17"/>
      <c r="L10" s="17"/>
      <c r="M10" s="45">
        <f t="shared" si="1"/>
        <v>0</v>
      </c>
      <c r="N10" s="16"/>
      <c r="O10" s="32">
        <f t="shared" si="2"/>
      </c>
      <c r="P10" s="47"/>
      <c r="Q10" s="32"/>
      <c r="R10" s="51">
        <f t="shared" si="3"/>
        <v>99</v>
      </c>
    </row>
    <row r="11" spans="1:18" ht="14.25">
      <c r="A11" s="11" t="s">
        <v>33</v>
      </c>
      <c r="B11" s="12">
        <v>-3</v>
      </c>
      <c r="C11" s="13" t="s">
        <v>34</v>
      </c>
      <c r="D11" s="14"/>
      <c r="E11" s="13"/>
      <c r="F11" s="15">
        <f t="shared" si="0"/>
        <v>-3</v>
      </c>
      <c r="G11" s="16"/>
      <c r="H11" s="17"/>
      <c r="I11" s="17"/>
      <c r="J11" s="17"/>
      <c r="K11" s="17"/>
      <c r="L11" s="17"/>
      <c r="M11" s="45">
        <f t="shared" si="1"/>
        <v>0</v>
      </c>
      <c r="N11" s="16"/>
      <c r="O11" s="32">
        <f t="shared" si="2"/>
      </c>
      <c r="P11" s="47"/>
      <c r="Q11" s="32"/>
      <c r="R11" s="51">
        <f t="shared" si="3"/>
        <v>97</v>
      </c>
    </row>
    <row r="12" spans="1:18" ht="14.25">
      <c r="A12" s="11" t="s">
        <v>35</v>
      </c>
      <c r="B12" s="12"/>
      <c r="C12" s="13"/>
      <c r="D12" s="14"/>
      <c r="E12" s="13"/>
      <c r="F12" s="15">
        <f t="shared" si="0"/>
        <v>0</v>
      </c>
      <c r="G12" s="16"/>
      <c r="H12" s="17"/>
      <c r="I12" s="17"/>
      <c r="J12" s="17"/>
      <c r="K12" s="17">
        <v>-40</v>
      </c>
      <c r="L12" s="17" t="s">
        <v>24</v>
      </c>
      <c r="M12" s="45">
        <f t="shared" si="1"/>
        <v>-40</v>
      </c>
      <c r="N12" s="16"/>
      <c r="O12" s="32">
        <f t="shared" si="2"/>
      </c>
      <c r="P12" s="47"/>
      <c r="Q12" s="32"/>
      <c r="R12" s="51">
        <f t="shared" si="3"/>
        <v>60</v>
      </c>
    </row>
    <row r="13" spans="1:18" ht="14.25">
      <c r="A13" s="11" t="s">
        <v>36</v>
      </c>
      <c r="B13" s="12"/>
      <c r="C13" s="13"/>
      <c r="D13" s="14"/>
      <c r="E13" s="13"/>
      <c r="F13" s="15">
        <f t="shared" si="0"/>
        <v>0</v>
      </c>
      <c r="G13" s="16"/>
      <c r="H13" s="17"/>
      <c r="I13" s="17"/>
      <c r="J13" s="17"/>
      <c r="K13" s="17"/>
      <c r="L13" s="17"/>
      <c r="M13" s="45">
        <f t="shared" si="1"/>
        <v>0</v>
      </c>
      <c r="N13" s="16"/>
      <c r="O13" s="32">
        <f t="shared" si="2"/>
      </c>
      <c r="P13" s="47"/>
      <c r="Q13" s="32"/>
      <c r="R13" s="51">
        <f t="shared" si="3"/>
        <v>100</v>
      </c>
    </row>
    <row r="14" spans="1:18" ht="14.25">
      <c r="A14" s="11" t="s">
        <v>37</v>
      </c>
      <c r="B14" s="12"/>
      <c r="C14" s="13"/>
      <c r="D14" s="14"/>
      <c r="E14" s="13"/>
      <c r="F14" s="15">
        <f t="shared" si="0"/>
        <v>0</v>
      </c>
      <c r="G14" s="16"/>
      <c r="H14" s="17"/>
      <c r="I14" s="17"/>
      <c r="J14" s="17"/>
      <c r="K14" s="17"/>
      <c r="L14" s="17"/>
      <c r="M14" s="45">
        <f t="shared" si="1"/>
        <v>0</v>
      </c>
      <c r="N14" s="16"/>
      <c r="O14" s="32">
        <f t="shared" si="2"/>
      </c>
      <c r="P14" s="47"/>
      <c r="Q14" s="32"/>
      <c r="R14" s="51">
        <f t="shared" si="3"/>
        <v>100</v>
      </c>
    </row>
    <row r="15" spans="1:18" ht="14.25">
      <c r="A15" s="11" t="s">
        <v>38</v>
      </c>
      <c r="B15" s="12"/>
      <c r="C15" s="13"/>
      <c r="D15" s="14"/>
      <c r="E15" s="13"/>
      <c r="F15" s="15">
        <f t="shared" si="0"/>
        <v>0</v>
      </c>
      <c r="G15" s="16"/>
      <c r="H15" s="17"/>
      <c r="I15" s="17"/>
      <c r="J15" s="17"/>
      <c r="K15" s="17"/>
      <c r="L15" s="17"/>
      <c r="M15" s="45">
        <f t="shared" si="1"/>
        <v>0</v>
      </c>
      <c r="N15" s="16"/>
      <c r="O15" s="32">
        <f t="shared" si="2"/>
      </c>
      <c r="P15" s="47"/>
      <c r="Q15" s="32"/>
      <c r="R15" s="51">
        <f t="shared" si="3"/>
        <v>100</v>
      </c>
    </row>
    <row r="16" spans="1:18" ht="14.25">
      <c r="A16" s="11" t="s">
        <v>39</v>
      </c>
      <c r="B16" s="12"/>
      <c r="C16" s="13"/>
      <c r="D16" s="14"/>
      <c r="E16" s="13"/>
      <c r="F16" s="15">
        <f t="shared" si="0"/>
        <v>0</v>
      </c>
      <c r="G16" s="16"/>
      <c r="H16" s="17"/>
      <c r="I16" s="17"/>
      <c r="J16" s="17"/>
      <c r="K16" s="17"/>
      <c r="L16" s="17"/>
      <c r="M16" s="45">
        <f t="shared" si="1"/>
        <v>0</v>
      </c>
      <c r="N16" s="16"/>
      <c r="O16" s="32">
        <f t="shared" si="2"/>
      </c>
      <c r="P16" s="47"/>
      <c r="Q16" s="32"/>
      <c r="R16" s="51">
        <f t="shared" si="3"/>
        <v>100</v>
      </c>
    </row>
    <row r="17" spans="1:18" ht="14.25">
      <c r="A17" s="11" t="s">
        <v>40</v>
      </c>
      <c r="B17" s="12"/>
      <c r="C17" s="13"/>
      <c r="D17" s="14"/>
      <c r="E17" s="13"/>
      <c r="F17" s="15">
        <f t="shared" si="0"/>
        <v>0</v>
      </c>
      <c r="G17" s="16"/>
      <c r="H17" s="17"/>
      <c r="I17" s="17"/>
      <c r="J17" s="17"/>
      <c r="K17" s="17"/>
      <c r="L17" s="17"/>
      <c r="M17" s="45">
        <f t="shared" si="1"/>
        <v>0</v>
      </c>
      <c r="N17" s="16"/>
      <c r="O17" s="32">
        <f t="shared" si="2"/>
      </c>
      <c r="P17" s="47"/>
      <c r="Q17" s="32"/>
      <c r="R17" s="51">
        <f t="shared" si="3"/>
        <v>100</v>
      </c>
    </row>
    <row r="18" spans="1:18" ht="14.25">
      <c r="A18" s="11" t="s">
        <v>41</v>
      </c>
      <c r="B18" s="12"/>
      <c r="C18" s="13"/>
      <c r="D18" s="14"/>
      <c r="E18" s="13"/>
      <c r="F18" s="15">
        <f t="shared" si="0"/>
        <v>0</v>
      </c>
      <c r="G18" s="16"/>
      <c r="H18" s="17"/>
      <c r="I18" s="17"/>
      <c r="J18" s="17"/>
      <c r="K18" s="17"/>
      <c r="L18" s="17"/>
      <c r="M18" s="45">
        <f t="shared" si="1"/>
        <v>0</v>
      </c>
      <c r="N18" s="16"/>
      <c r="O18" s="32">
        <f t="shared" si="2"/>
      </c>
      <c r="P18" s="47"/>
      <c r="Q18" s="32"/>
      <c r="R18" s="51">
        <f t="shared" si="3"/>
        <v>100</v>
      </c>
    </row>
    <row r="19" spans="1:18" ht="14.25">
      <c r="A19" s="11" t="s">
        <v>42</v>
      </c>
      <c r="B19" s="12"/>
      <c r="C19" s="13"/>
      <c r="D19" s="14"/>
      <c r="E19" s="13"/>
      <c r="F19" s="15">
        <f t="shared" si="0"/>
        <v>0</v>
      </c>
      <c r="G19" s="16"/>
      <c r="H19" s="17"/>
      <c r="I19" s="17"/>
      <c r="J19" s="17"/>
      <c r="K19" s="17"/>
      <c r="L19" s="17"/>
      <c r="M19" s="45">
        <f t="shared" si="1"/>
        <v>0</v>
      </c>
      <c r="N19" s="16"/>
      <c r="O19" s="32">
        <f t="shared" si="2"/>
      </c>
      <c r="P19" s="47"/>
      <c r="Q19" s="32"/>
      <c r="R19" s="51">
        <f t="shared" si="3"/>
        <v>100</v>
      </c>
    </row>
    <row r="20" spans="1:18" ht="14.25">
      <c r="A20" s="11" t="s">
        <v>43</v>
      </c>
      <c r="B20" s="12"/>
      <c r="C20" s="13"/>
      <c r="D20" s="14"/>
      <c r="E20" s="13"/>
      <c r="F20" s="15">
        <f t="shared" si="0"/>
        <v>0</v>
      </c>
      <c r="G20" s="16"/>
      <c r="H20" s="17"/>
      <c r="I20" s="17"/>
      <c r="J20" s="17"/>
      <c r="K20" s="17"/>
      <c r="L20" s="17"/>
      <c r="M20" s="45">
        <f t="shared" si="1"/>
        <v>0</v>
      </c>
      <c r="N20" s="16"/>
      <c r="O20" s="32">
        <f t="shared" si="2"/>
      </c>
      <c r="P20" s="47"/>
      <c r="Q20" s="32"/>
      <c r="R20" s="51">
        <f t="shared" si="3"/>
        <v>100</v>
      </c>
    </row>
    <row r="21" spans="1:18" ht="14.25">
      <c r="A21" s="11" t="s">
        <v>44</v>
      </c>
      <c r="B21" s="12"/>
      <c r="C21" s="13"/>
      <c r="D21" s="14"/>
      <c r="E21" s="13"/>
      <c r="F21" s="15">
        <f t="shared" si="0"/>
        <v>0</v>
      </c>
      <c r="G21" s="16"/>
      <c r="H21" s="17"/>
      <c r="I21" s="17"/>
      <c r="J21" s="17"/>
      <c r="K21" s="17"/>
      <c r="L21" s="17"/>
      <c r="M21" s="45">
        <f t="shared" si="1"/>
        <v>0</v>
      </c>
      <c r="N21" s="16"/>
      <c r="O21" s="32">
        <f t="shared" si="2"/>
      </c>
      <c r="P21" s="47"/>
      <c r="Q21" s="32"/>
      <c r="R21" s="51">
        <f t="shared" si="3"/>
        <v>100</v>
      </c>
    </row>
    <row r="22" spans="1:18" ht="14.25">
      <c r="A22" s="11" t="s">
        <v>45</v>
      </c>
      <c r="B22" s="12"/>
      <c r="C22" s="13"/>
      <c r="D22" s="14"/>
      <c r="E22" s="13"/>
      <c r="F22" s="15">
        <f t="shared" si="0"/>
        <v>0</v>
      </c>
      <c r="G22" s="16"/>
      <c r="H22" s="17"/>
      <c r="I22" s="17"/>
      <c r="J22" s="17"/>
      <c r="K22" s="17">
        <v>-45</v>
      </c>
      <c r="L22" s="17" t="s">
        <v>24</v>
      </c>
      <c r="M22" s="45">
        <f t="shared" si="1"/>
        <v>-45</v>
      </c>
      <c r="N22" s="16"/>
      <c r="O22" s="32">
        <f t="shared" si="2"/>
      </c>
      <c r="P22" s="47"/>
      <c r="Q22" s="32"/>
      <c r="R22" s="51">
        <f t="shared" si="3"/>
        <v>55</v>
      </c>
    </row>
    <row r="23" spans="1:18" ht="14.25">
      <c r="A23" s="11" t="s">
        <v>46</v>
      </c>
      <c r="B23" s="12">
        <v>-2</v>
      </c>
      <c r="C23" s="13" t="s">
        <v>47</v>
      </c>
      <c r="D23" s="14"/>
      <c r="E23" s="13"/>
      <c r="F23" s="15">
        <f t="shared" si="0"/>
        <v>-2</v>
      </c>
      <c r="G23" s="16"/>
      <c r="H23" s="17"/>
      <c r="I23" s="17"/>
      <c r="J23" s="17"/>
      <c r="K23" s="17">
        <v>-80</v>
      </c>
      <c r="L23" s="17" t="s">
        <v>24</v>
      </c>
      <c r="M23" s="45">
        <f t="shared" si="1"/>
        <v>-80</v>
      </c>
      <c r="N23" s="16"/>
      <c r="O23" s="32">
        <f t="shared" si="2"/>
      </c>
      <c r="P23" s="47"/>
      <c r="Q23" s="32"/>
      <c r="R23" s="51">
        <f t="shared" si="3"/>
        <v>18</v>
      </c>
    </row>
    <row r="24" spans="1:18" ht="14.25">
      <c r="A24" s="11" t="s">
        <v>48</v>
      </c>
      <c r="B24" s="12">
        <v>-9</v>
      </c>
      <c r="C24" s="13" t="s">
        <v>49</v>
      </c>
      <c r="D24" s="14"/>
      <c r="E24" s="13"/>
      <c r="F24" s="15">
        <f t="shared" si="0"/>
        <v>-9</v>
      </c>
      <c r="G24" s="16"/>
      <c r="H24" s="17"/>
      <c r="I24" s="17"/>
      <c r="J24" s="17"/>
      <c r="K24" s="17">
        <v>-45</v>
      </c>
      <c r="L24" s="17" t="s">
        <v>24</v>
      </c>
      <c r="M24" s="45">
        <f t="shared" si="1"/>
        <v>-45</v>
      </c>
      <c r="N24" s="16"/>
      <c r="O24" s="32">
        <f t="shared" si="2"/>
      </c>
      <c r="P24" s="47"/>
      <c r="Q24" s="32"/>
      <c r="R24" s="51">
        <f t="shared" si="3"/>
        <v>46</v>
      </c>
    </row>
    <row r="25" spans="1:18" ht="14.25">
      <c r="A25" s="11" t="s">
        <v>50</v>
      </c>
      <c r="B25" s="12">
        <v>-2</v>
      </c>
      <c r="C25" s="13" t="s">
        <v>47</v>
      </c>
      <c r="D25" s="14"/>
      <c r="E25" s="13"/>
      <c r="F25" s="15">
        <f t="shared" si="0"/>
        <v>-2</v>
      </c>
      <c r="G25" s="16"/>
      <c r="H25" s="17"/>
      <c r="I25" s="17"/>
      <c r="J25" s="17"/>
      <c r="K25" s="17"/>
      <c r="L25" s="17"/>
      <c r="M25" s="45">
        <f t="shared" si="1"/>
        <v>0</v>
      </c>
      <c r="N25" s="16"/>
      <c r="O25" s="32">
        <f t="shared" si="2"/>
      </c>
      <c r="P25" s="47"/>
      <c r="Q25" s="32"/>
      <c r="R25" s="51">
        <f t="shared" si="3"/>
        <v>98</v>
      </c>
    </row>
    <row r="26" spans="1:18" ht="14.25">
      <c r="A26" s="11" t="s">
        <v>51</v>
      </c>
      <c r="B26" s="12"/>
      <c r="C26" s="13"/>
      <c r="D26" s="14"/>
      <c r="E26" s="13"/>
      <c r="F26" s="15">
        <f t="shared" si="0"/>
        <v>0</v>
      </c>
      <c r="G26" s="16"/>
      <c r="H26" s="17"/>
      <c r="I26" s="17"/>
      <c r="J26" s="17"/>
      <c r="K26" s="17"/>
      <c r="L26" s="17"/>
      <c r="M26" s="45">
        <f t="shared" si="1"/>
        <v>0</v>
      </c>
      <c r="N26" s="16"/>
      <c r="O26" s="32">
        <f t="shared" si="2"/>
      </c>
      <c r="P26" s="47"/>
      <c r="Q26" s="32"/>
      <c r="R26" s="51">
        <f t="shared" si="3"/>
        <v>100</v>
      </c>
    </row>
    <row r="27" spans="1:18" ht="14.25">
      <c r="A27" s="11" t="s">
        <v>52</v>
      </c>
      <c r="B27" s="12"/>
      <c r="C27" s="13"/>
      <c r="D27" s="14"/>
      <c r="E27" s="13"/>
      <c r="F27" s="15">
        <f t="shared" si="0"/>
        <v>0</v>
      </c>
      <c r="G27" s="16"/>
      <c r="H27" s="17"/>
      <c r="I27" s="17"/>
      <c r="J27" s="17"/>
      <c r="K27" s="17"/>
      <c r="L27" s="17"/>
      <c r="M27" s="45">
        <f t="shared" si="1"/>
        <v>0</v>
      </c>
      <c r="N27" s="16"/>
      <c r="O27" s="32">
        <f t="shared" si="2"/>
      </c>
      <c r="P27" s="47"/>
      <c r="Q27" s="32"/>
      <c r="R27" s="51">
        <f t="shared" si="3"/>
        <v>100</v>
      </c>
    </row>
    <row r="28" spans="1:18" ht="14.25">
      <c r="A28" s="11" t="s">
        <v>53</v>
      </c>
      <c r="B28" s="12">
        <v>-3</v>
      </c>
      <c r="C28" s="13" t="s">
        <v>34</v>
      </c>
      <c r="D28" s="14"/>
      <c r="E28" s="13"/>
      <c r="F28" s="15">
        <f t="shared" si="0"/>
        <v>-3</v>
      </c>
      <c r="G28" s="16"/>
      <c r="H28" s="17"/>
      <c r="I28" s="17"/>
      <c r="J28" s="17"/>
      <c r="K28" s="17">
        <v>-40</v>
      </c>
      <c r="L28" s="17" t="s">
        <v>24</v>
      </c>
      <c r="M28" s="45">
        <f t="shared" si="1"/>
        <v>-40</v>
      </c>
      <c r="N28" s="16"/>
      <c r="O28" s="32">
        <f t="shared" si="2"/>
      </c>
      <c r="P28" s="47"/>
      <c r="Q28" s="32"/>
      <c r="R28" s="51">
        <f t="shared" si="3"/>
        <v>57</v>
      </c>
    </row>
    <row r="29" spans="1:18" ht="14.25">
      <c r="A29" s="11" t="s">
        <v>54</v>
      </c>
      <c r="B29" s="12">
        <v>-11</v>
      </c>
      <c r="C29" s="13" t="s">
        <v>55</v>
      </c>
      <c r="D29" s="14"/>
      <c r="E29" s="13"/>
      <c r="F29" s="15">
        <f t="shared" si="0"/>
        <v>-11</v>
      </c>
      <c r="G29" s="16"/>
      <c r="H29" s="17"/>
      <c r="I29" s="17"/>
      <c r="J29" s="17"/>
      <c r="K29" s="17">
        <v>-45</v>
      </c>
      <c r="L29" s="17" t="s">
        <v>24</v>
      </c>
      <c r="M29" s="45">
        <f t="shared" si="1"/>
        <v>-45</v>
      </c>
      <c r="N29" s="16"/>
      <c r="O29" s="32">
        <f t="shared" si="2"/>
      </c>
      <c r="P29" s="47"/>
      <c r="Q29" s="32"/>
      <c r="R29" s="51">
        <f t="shared" si="3"/>
        <v>44</v>
      </c>
    </row>
    <row r="30" spans="1:18" ht="14.25">
      <c r="A30" s="11" t="s">
        <v>56</v>
      </c>
      <c r="B30" s="12">
        <v>-9</v>
      </c>
      <c r="C30" s="13" t="s">
        <v>49</v>
      </c>
      <c r="D30" s="14"/>
      <c r="E30" s="13"/>
      <c r="F30" s="15">
        <f t="shared" si="0"/>
        <v>-9</v>
      </c>
      <c r="G30" s="16"/>
      <c r="H30" s="17"/>
      <c r="I30" s="17"/>
      <c r="J30" s="17"/>
      <c r="K30" s="17">
        <v>-40</v>
      </c>
      <c r="L30" s="17" t="s">
        <v>24</v>
      </c>
      <c r="M30" s="45">
        <f t="shared" si="1"/>
        <v>-40</v>
      </c>
      <c r="N30" s="16"/>
      <c r="O30" s="32">
        <f t="shared" si="2"/>
      </c>
      <c r="P30" s="47"/>
      <c r="Q30" s="32"/>
      <c r="R30" s="51">
        <f t="shared" si="3"/>
        <v>51</v>
      </c>
    </row>
    <row r="31" spans="1:18" ht="14.25">
      <c r="A31" s="11" t="s">
        <v>57</v>
      </c>
      <c r="B31" s="12"/>
      <c r="C31" s="13"/>
      <c r="D31" s="14"/>
      <c r="E31" s="13"/>
      <c r="F31" s="15">
        <f t="shared" si="0"/>
        <v>0</v>
      </c>
      <c r="G31" s="16"/>
      <c r="H31" s="17"/>
      <c r="I31" s="17"/>
      <c r="J31" s="17"/>
      <c r="K31" s="17">
        <v>-40</v>
      </c>
      <c r="L31" s="17" t="s">
        <v>24</v>
      </c>
      <c r="M31" s="45">
        <f t="shared" si="1"/>
        <v>-40</v>
      </c>
      <c r="N31" s="16"/>
      <c r="O31" s="32">
        <f t="shared" si="2"/>
      </c>
      <c r="P31" s="47"/>
      <c r="Q31" s="32"/>
      <c r="R31" s="51">
        <f t="shared" si="3"/>
        <v>60</v>
      </c>
    </row>
    <row r="32" spans="1:18" ht="14.25">
      <c r="A32" s="18" t="s">
        <v>58</v>
      </c>
      <c r="B32" s="19"/>
      <c r="C32" s="20"/>
      <c r="D32" s="21"/>
      <c r="E32" s="20"/>
      <c r="F32" s="22">
        <f t="shared" si="0"/>
        <v>0</v>
      </c>
      <c r="G32" s="23"/>
      <c r="H32" s="24"/>
      <c r="I32" s="24"/>
      <c r="J32" s="24"/>
      <c r="K32" s="24"/>
      <c r="L32" s="24"/>
      <c r="M32" s="48">
        <f t="shared" si="1"/>
        <v>0</v>
      </c>
      <c r="N32" s="23"/>
      <c r="O32" s="35">
        <f t="shared" si="2"/>
      </c>
      <c r="P32" s="49"/>
      <c r="Q32" s="35"/>
      <c r="R32" s="52">
        <f t="shared" si="3"/>
        <v>100</v>
      </c>
    </row>
  </sheetData>
  <sheetProtection password="CC45" sheet="1" formatRows="0"/>
  <protectedRanges>
    <protectedRange sqref="Q2:R2" name="检查日期"/>
    <protectedRange sqref="M2:N2 Q2:R2" name="检查日期_1"/>
    <protectedRange sqref="F2" name="制表_1"/>
    <protectedRange sqref="P5:Q32" name="任务完成_1"/>
    <protectedRange sqref="G5:L32" name="卫生检查_1"/>
    <protectedRange sqref="B5:E32" name="纪律检查_1"/>
    <protectedRange sqref="N5:N32" name="早操检查_1"/>
    <protectedRange sqref="B2" name="值班教师_1"/>
    <protectedRange sqref="D2" name="到班情况_1"/>
    <protectedRange sqref="J2" name="审表_1"/>
    <protectedRange sqref="O2" name="早操特殊"/>
  </protectedRanges>
  <mergeCells count="13">
    <mergeCell ref="I4:J4"/>
    <mergeCell ref="K4:L4"/>
    <mergeCell ref="N4:O4"/>
    <mergeCell ref="A3:A4"/>
    <mergeCell ref="R3:R4"/>
    <mergeCell ref="P3:Q4"/>
    <mergeCell ref="A1:R1"/>
    <mergeCell ref="B3:F3"/>
    <mergeCell ref="G3:M3"/>
    <mergeCell ref="N3:O3"/>
    <mergeCell ref="B4:C4"/>
    <mergeCell ref="D4:E4"/>
    <mergeCell ref="G4:H4"/>
  </mergeCells>
  <dataValidations count="18">
    <dataValidation type="list" allowBlank="1" showInputMessage="1" showErrorMessage="1" sqref="D2">
      <formula1>"到班,未到班"</formula1>
    </dataValidation>
    <dataValidation type="list" allowBlank="1" showInputMessage="1" sqref="D5:D32">
      <formula1>"-0.5,-1,-1.5,-2,-2.5,-3,-3.5,-4,-4.5,-5,-6,-6.5,-7,-7.5,-8,-8.5,-9,-9.5,-10"</formula1>
    </dataValidation>
    <dataValidation type="list" allowBlank="1" showInputMessage="1" sqref="J5:J32">
      <formula1>"打扫不及时,打扫不彻底,上午无人打扫无人签到,下午无人打扫无人签到,全天无人打扫无人签到"</formula1>
    </dataValidation>
    <dataValidation type="list" allowBlank="1" showInputMessage="1" showErrorMessage="1" sqref="O2">
      <formula1>"因天气原因未出操,因学校广播故障未出操,其他原因未出操"</formula1>
    </dataValidation>
    <dataValidation allowBlank="1" showInputMessage="1" sqref="F5:F32"/>
    <dataValidation type="list" allowBlank="1" showInputMessage="1" showErrorMessage="1" prompt="选择月份" sqref="Q2">
      <formula1>"1,2,3,4,5,6,7,8,9,10,11,12"</formula1>
    </dataValidation>
    <dataValidation type="list" allowBlank="1" showInputMessage="1" showErrorMessage="1" prompt="选择日期" sqref="R2">
      <formula1>"1,2,3,4,5,6,7,8,9,10,11,12,13,14,15,16,17,18,19,20,21,22,23,24,25,26,27,28,29,30,31"</formula1>
    </dataValidation>
    <dataValidation type="list" allowBlank="1" showInputMessage="1" sqref="B5:B32">
      <formula1>"-0.5,-1,-1.5,-2,-2.5,-3,-3.5,-4,-4.5,-5,-5.5,-6,-6.5,-7,-7.5,8,-8.5,-9,-9.5,10"</formula1>
    </dataValidation>
    <dataValidation type="list" allowBlank="1" showInputMessage="1" sqref="C5:C32">
      <formula1>"迟到,旷课,整体纪律差,玩手机,打牌,集体早退,集体旷课"</formula1>
    </dataValidation>
    <dataValidation type="list" allowBlank="1" showInputMessage="1" showErrorMessage="1" sqref="L5:L32">
      <formula1>"打扫不彻底,地面未打扫,电器未擦净,楼梯道未打扫,垃圾未倒,黑板未擦,黑板不清洁,上午未打扫,下午未打扫,全天未打扫"</formula1>
    </dataValidation>
    <dataValidation type="list" allowBlank="1" showInputMessage="1" sqref="E5:E32">
      <formula1>"染彩发,染指甲,戴戒指,戴耳环耳钉,戴手链脚链,男生长发,公共场所穿背心,公共场所穿拖鞋"</formula1>
    </dataValidation>
    <dataValidation type="list" allowBlank="1" showInputMessage="1" sqref="G5:G32">
      <formula1>"-5,-10,-15,-20,-25,-30"</formula1>
    </dataValidation>
    <dataValidation type="list" allowBlank="1" showInputMessage="1" sqref="H5:H32">
      <formula1>"烟头,小片落叶,大片落叶,打扫不及时,无人打扫"</formula1>
    </dataValidation>
    <dataValidation type="list" allowBlank="1" showInputMessage="1" sqref="I5:I32">
      <formula1>"-5,-10,-15,20,-30,-40,-45,-90"</formula1>
    </dataValidation>
    <dataValidation type="list" allowBlank="1" showInputMessage="1" sqref="K5:K32">
      <formula1>"-5,-10,-15,-20,-25,-30,-40,-45,-90"</formula1>
    </dataValidation>
    <dataValidation type="list" allowBlank="1" showInputMessage="1" sqref="N5:N32">
      <formula1>"-1,-2,-3,-4,-5,-6,-7,-8,-9,-10,-11,-12,-13,-14,-15"</formula1>
    </dataValidation>
    <dataValidation type="list" allowBlank="1" showInputMessage="1" showErrorMessage="1" sqref="P5:P32">
      <formula1>"-0.5,-1,-1.5,-2,-2.5,-3,-3.5,-4,-4.5,-5"</formula1>
    </dataValidation>
    <dataValidation type="list" allowBlank="1" showInputMessage="1" sqref="Q5:Q32">
      <formula1>"班级日志未交示签到,信息反馈表未交,广播稿未完成,班长未开例会,团支书未开例会,班长和团支书未开例会"</formula1>
    </dataValidation>
  </dataValidations>
  <printOptions/>
  <pageMargins left="0.5506944444444445" right="0.15694444444444444" top="0.5902777777777778" bottom="0.5902777777777778" header="0.5111111111111111" footer="0.511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2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31" sqref="G31"/>
    </sheetView>
  </sheetViews>
  <sheetFormatPr defaultColWidth="9.00390625" defaultRowHeight="14.25"/>
  <cols>
    <col min="1" max="1" width="12.625" style="2" customWidth="1"/>
    <col min="2" max="2" width="7.625" style="3" customWidth="1"/>
    <col min="3" max="3" width="20.625" style="2" customWidth="1"/>
    <col min="4" max="4" width="7.625" style="3" customWidth="1"/>
    <col min="5" max="5" width="20.625" style="2" customWidth="1"/>
    <col min="6" max="6" width="8.875" style="3" customWidth="1"/>
    <col min="7" max="7" width="8.75390625" style="2" customWidth="1"/>
    <col min="8" max="8" width="20.625" style="4" customWidth="1"/>
    <col min="9" max="9" width="7.625" style="4" customWidth="1"/>
    <col min="10" max="10" width="20.625" style="4" customWidth="1"/>
    <col min="11" max="11" width="7.625" style="4" customWidth="1"/>
    <col min="12" max="12" width="20.625" style="2" customWidth="1"/>
    <col min="13" max="13" width="8.875" style="2" customWidth="1"/>
    <col min="14" max="14" width="9.25390625" style="2" customWidth="1"/>
    <col min="15" max="15" width="20.625" style="2" customWidth="1"/>
    <col min="16" max="16" width="8.875" style="2" customWidth="1"/>
    <col min="17" max="17" width="20.625" style="2" customWidth="1"/>
    <col min="18" max="18" width="9.875" style="2" customWidth="1"/>
    <col min="19" max="16384" width="9.00390625" style="2" customWidth="1"/>
  </cols>
  <sheetData>
    <row r="1" spans="1:18" ht="22.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1:18" s="1" customFormat="1" ht="16.5" customHeight="1">
      <c r="A2" s="37" t="s">
        <v>1</v>
      </c>
      <c r="B2" s="53" t="s">
        <v>59</v>
      </c>
      <c r="C2" s="27" t="s">
        <v>2</v>
      </c>
      <c r="D2" s="38" t="s">
        <v>60</v>
      </c>
      <c r="E2" s="39" t="s">
        <v>4</v>
      </c>
      <c r="F2" s="54" t="s">
        <v>7</v>
      </c>
      <c r="G2" s="55"/>
      <c r="H2" s="56"/>
      <c r="I2" s="57" t="s">
        <v>6</v>
      </c>
      <c r="J2" s="58" t="s">
        <v>5</v>
      </c>
      <c r="K2" s="59"/>
      <c r="L2" s="60"/>
      <c r="M2" s="60"/>
      <c r="N2" s="61" t="s">
        <v>8</v>
      </c>
      <c r="O2" s="43"/>
      <c r="P2" s="62" t="s">
        <v>9</v>
      </c>
      <c r="Q2" s="64">
        <v>12</v>
      </c>
      <c r="R2" s="65">
        <v>22</v>
      </c>
    </row>
    <row r="3" spans="1:18" ht="14.25" customHeight="1">
      <c r="A3" s="66" t="s">
        <v>10</v>
      </c>
      <c r="B3" s="70" t="s">
        <v>11</v>
      </c>
      <c r="C3" s="75"/>
      <c r="D3" s="75"/>
      <c r="E3" s="75"/>
      <c r="F3" s="71"/>
      <c r="G3" s="72" t="s">
        <v>12</v>
      </c>
      <c r="H3" s="76"/>
      <c r="I3" s="76"/>
      <c r="J3" s="76"/>
      <c r="K3" s="76"/>
      <c r="L3" s="76"/>
      <c r="M3" s="73"/>
      <c r="N3" s="72" t="s">
        <v>13</v>
      </c>
      <c r="O3" s="73"/>
      <c r="P3" s="70" t="s">
        <v>14</v>
      </c>
      <c r="Q3" s="71"/>
      <c r="R3" s="68" t="s">
        <v>15</v>
      </c>
    </row>
    <row r="4" spans="1:18" ht="16.5" customHeight="1">
      <c r="A4" s="67"/>
      <c r="B4" s="77" t="s">
        <v>16</v>
      </c>
      <c r="C4" s="78"/>
      <c r="D4" s="79" t="s">
        <v>17</v>
      </c>
      <c r="E4" s="78"/>
      <c r="F4" s="10" t="s">
        <v>18</v>
      </c>
      <c r="G4" s="80" t="s">
        <v>19</v>
      </c>
      <c r="H4" s="81"/>
      <c r="I4" s="81" t="s">
        <v>20</v>
      </c>
      <c r="J4" s="81"/>
      <c r="K4" s="81" t="s">
        <v>21</v>
      </c>
      <c r="L4" s="81"/>
      <c r="M4" s="10" t="s">
        <v>18</v>
      </c>
      <c r="N4" s="80" t="s">
        <v>22</v>
      </c>
      <c r="O4" s="82"/>
      <c r="P4" s="72"/>
      <c r="Q4" s="73"/>
      <c r="R4" s="69"/>
    </row>
    <row r="5" spans="1:18" ht="24">
      <c r="A5" s="11" t="s">
        <v>23</v>
      </c>
      <c r="B5" s="12">
        <v>-3.5</v>
      </c>
      <c r="C5" s="13" t="s">
        <v>61</v>
      </c>
      <c r="D5" s="14"/>
      <c r="E5" s="13"/>
      <c r="F5" s="15">
        <f>B5+D5</f>
        <v>-3.5</v>
      </c>
      <c r="G5" s="16"/>
      <c r="H5" s="17"/>
      <c r="I5" s="17">
        <v>-55</v>
      </c>
      <c r="J5" s="17" t="s">
        <v>62</v>
      </c>
      <c r="K5" s="17">
        <v>-45</v>
      </c>
      <c r="L5" s="17" t="s">
        <v>24</v>
      </c>
      <c r="M5" s="45">
        <f>I5+K5</f>
        <v>-100</v>
      </c>
      <c r="N5" s="16"/>
      <c r="O5" s="32">
        <f>IF(N5&lt;&gt;0,"旷操"&amp;ABS(N5)&amp;"人","")</f>
      </c>
      <c r="P5" s="46"/>
      <c r="Q5" s="32"/>
      <c r="R5" s="51">
        <f>100+F5+G5+M5+N5+P5</f>
        <v>-3.5</v>
      </c>
    </row>
    <row r="6" spans="1:18" ht="14.25">
      <c r="A6" s="11" t="s">
        <v>25</v>
      </c>
      <c r="B6" s="12">
        <v>-2</v>
      </c>
      <c r="C6" s="13" t="s">
        <v>63</v>
      </c>
      <c r="D6" s="14"/>
      <c r="E6" s="13"/>
      <c r="F6" s="15">
        <f aca="true" t="shared" si="0" ref="F6:F32">B6+D6</f>
        <v>-2</v>
      </c>
      <c r="G6" s="16"/>
      <c r="H6" s="17"/>
      <c r="I6" s="17"/>
      <c r="J6" s="17"/>
      <c r="K6" s="17">
        <v>-20</v>
      </c>
      <c r="L6" s="17" t="s">
        <v>64</v>
      </c>
      <c r="M6" s="45">
        <f aca="true" t="shared" si="1" ref="M6:M32">I6+K6</f>
        <v>-20</v>
      </c>
      <c r="N6" s="16"/>
      <c r="O6" s="32">
        <f aca="true" t="shared" si="2" ref="O6:O32">IF(N6&lt;&gt;0,"旷操"&amp;ABS(N6)&amp;"人","")</f>
      </c>
      <c r="P6" s="47"/>
      <c r="Q6" s="32"/>
      <c r="R6" s="51">
        <f aca="true" t="shared" si="3" ref="R6:R32">100+F6+G6+M6+N6+P6</f>
        <v>78</v>
      </c>
    </row>
    <row r="7" spans="1:18" ht="14.25">
      <c r="A7" s="11" t="s">
        <v>27</v>
      </c>
      <c r="B7" s="12"/>
      <c r="C7" s="13"/>
      <c r="D7" s="14"/>
      <c r="E7" s="13"/>
      <c r="F7" s="15">
        <f t="shared" si="0"/>
        <v>0</v>
      </c>
      <c r="G7" s="16"/>
      <c r="H7" s="17"/>
      <c r="I7" s="17"/>
      <c r="J7" s="17"/>
      <c r="K7" s="17"/>
      <c r="L7" s="17"/>
      <c r="M7" s="45">
        <f t="shared" si="1"/>
        <v>0</v>
      </c>
      <c r="N7" s="16"/>
      <c r="O7" s="32">
        <f t="shared" si="2"/>
      </c>
      <c r="P7" s="47"/>
      <c r="Q7" s="32"/>
      <c r="R7" s="51">
        <f t="shared" si="3"/>
        <v>100</v>
      </c>
    </row>
    <row r="8" spans="1:18" ht="14.25">
      <c r="A8" s="11" t="s">
        <v>28</v>
      </c>
      <c r="B8" s="12"/>
      <c r="C8" s="13"/>
      <c r="D8" s="14"/>
      <c r="E8" s="13"/>
      <c r="F8" s="15">
        <f t="shared" si="0"/>
        <v>0</v>
      </c>
      <c r="G8" s="16"/>
      <c r="H8" s="17"/>
      <c r="I8" s="17"/>
      <c r="J8" s="17"/>
      <c r="K8" s="17">
        <v>-10</v>
      </c>
      <c r="L8" s="17" t="s">
        <v>65</v>
      </c>
      <c r="M8" s="45">
        <f t="shared" si="1"/>
        <v>-10</v>
      </c>
      <c r="N8" s="16"/>
      <c r="O8" s="32">
        <f t="shared" si="2"/>
      </c>
      <c r="P8" s="47"/>
      <c r="Q8" s="32"/>
      <c r="R8" s="51">
        <f t="shared" si="3"/>
        <v>90</v>
      </c>
    </row>
    <row r="9" spans="1:18" ht="14.25">
      <c r="A9" s="11" t="s">
        <v>30</v>
      </c>
      <c r="B9" s="12">
        <v>-4</v>
      </c>
      <c r="C9" s="13" t="s">
        <v>66</v>
      </c>
      <c r="D9" s="14"/>
      <c r="E9" s="13"/>
      <c r="F9" s="15">
        <f t="shared" si="0"/>
        <v>-4</v>
      </c>
      <c r="G9" s="16"/>
      <c r="H9" s="17"/>
      <c r="I9" s="17"/>
      <c r="J9" s="17"/>
      <c r="K9" s="17"/>
      <c r="L9" s="17"/>
      <c r="M9" s="45">
        <f t="shared" si="1"/>
        <v>0</v>
      </c>
      <c r="N9" s="16"/>
      <c r="O9" s="32">
        <f t="shared" si="2"/>
      </c>
      <c r="P9" s="47"/>
      <c r="Q9" s="32"/>
      <c r="R9" s="51">
        <f t="shared" si="3"/>
        <v>96</v>
      </c>
    </row>
    <row r="10" spans="1:18" ht="14.25">
      <c r="A10" s="11" t="s">
        <v>31</v>
      </c>
      <c r="B10" s="12"/>
      <c r="C10" s="13"/>
      <c r="D10" s="14"/>
      <c r="E10" s="13"/>
      <c r="F10" s="15">
        <f t="shared" si="0"/>
        <v>0</v>
      </c>
      <c r="G10" s="16"/>
      <c r="H10" s="17"/>
      <c r="I10" s="17">
        <v>-90</v>
      </c>
      <c r="J10" s="17" t="s">
        <v>67</v>
      </c>
      <c r="K10" s="17">
        <v>-45</v>
      </c>
      <c r="L10" s="17" t="s">
        <v>24</v>
      </c>
      <c r="M10" s="45">
        <f t="shared" si="1"/>
        <v>-135</v>
      </c>
      <c r="N10" s="16"/>
      <c r="O10" s="32">
        <f t="shared" si="2"/>
      </c>
      <c r="P10" s="47"/>
      <c r="Q10" s="32"/>
      <c r="R10" s="51">
        <f t="shared" si="3"/>
        <v>-35</v>
      </c>
    </row>
    <row r="11" spans="1:18" ht="14.25">
      <c r="A11" s="11" t="s">
        <v>33</v>
      </c>
      <c r="B11" s="12"/>
      <c r="C11" s="13"/>
      <c r="D11" s="14"/>
      <c r="E11" s="13"/>
      <c r="F11" s="15">
        <f t="shared" si="0"/>
        <v>0</v>
      </c>
      <c r="G11" s="16"/>
      <c r="H11" s="17"/>
      <c r="I11" s="17"/>
      <c r="J11" s="17"/>
      <c r="K11" s="17">
        <v>-5</v>
      </c>
      <c r="L11" s="17" t="s">
        <v>68</v>
      </c>
      <c r="M11" s="45">
        <f t="shared" si="1"/>
        <v>-5</v>
      </c>
      <c r="N11" s="16"/>
      <c r="O11" s="32">
        <f t="shared" si="2"/>
      </c>
      <c r="P11" s="47"/>
      <c r="Q11" s="32"/>
      <c r="R11" s="51">
        <f t="shared" si="3"/>
        <v>95</v>
      </c>
    </row>
    <row r="12" spans="1:18" ht="14.25">
      <c r="A12" s="11" t="s">
        <v>35</v>
      </c>
      <c r="B12" s="12">
        <v>-1</v>
      </c>
      <c r="C12" s="13" t="s">
        <v>32</v>
      </c>
      <c r="D12" s="14"/>
      <c r="E12" s="13"/>
      <c r="F12" s="15">
        <f t="shared" si="0"/>
        <v>-1</v>
      </c>
      <c r="G12" s="16"/>
      <c r="H12" s="17"/>
      <c r="I12" s="17"/>
      <c r="J12" s="17"/>
      <c r="K12" s="17">
        <v>-40</v>
      </c>
      <c r="L12" s="17" t="s">
        <v>24</v>
      </c>
      <c r="M12" s="45">
        <f t="shared" si="1"/>
        <v>-40</v>
      </c>
      <c r="N12" s="16"/>
      <c r="O12" s="32">
        <f t="shared" si="2"/>
      </c>
      <c r="P12" s="47"/>
      <c r="Q12" s="32"/>
      <c r="R12" s="51">
        <f t="shared" si="3"/>
        <v>59</v>
      </c>
    </row>
    <row r="13" spans="1:18" ht="14.25">
      <c r="A13" s="11" t="s">
        <v>36</v>
      </c>
      <c r="B13" s="12"/>
      <c r="C13" s="13"/>
      <c r="D13" s="14"/>
      <c r="E13" s="13"/>
      <c r="F13" s="15">
        <f t="shared" si="0"/>
        <v>0</v>
      </c>
      <c r="G13" s="16"/>
      <c r="H13" s="17"/>
      <c r="I13" s="17"/>
      <c r="J13" s="17"/>
      <c r="K13" s="17">
        <v>-10</v>
      </c>
      <c r="L13" s="17" t="s">
        <v>69</v>
      </c>
      <c r="M13" s="45">
        <f t="shared" si="1"/>
        <v>-10</v>
      </c>
      <c r="N13" s="16"/>
      <c r="O13" s="32">
        <f t="shared" si="2"/>
      </c>
      <c r="P13" s="47"/>
      <c r="Q13" s="32"/>
      <c r="R13" s="51">
        <f t="shared" si="3"/>
        <v>90</v>
      </c>
    </row>
    <row r="14" spans="1:18" ht="14.25">
      <c r="A14" s="11" t="s">
        <v>37</v>
      </c>
      <c r="B14" s="12"/>
      <c r="C14" s="13"/>
      <c r="D14" s="14"/>
      <c r="E14" s="13"/>
      <c r="F14" s="15">
        <f t="shared" si="0"/>
        <v>0</v>
      </c>
      <c r="G14" s="16"/>
      <c r="H14" s="17"/>
      <c r="I14" s="17"/>
      <c r="J14" s="17"/>
      <c r="K14" s="17">
        <v>-10</v>
      </c>
      <c r="L14" s="17" t="s">
        <v>69</v>
      </c>
      <c r="M14" s="45">
        <f t="shared" si="1"/>
        <v>-10</v>
      </c>
      <c r="N14" s="16"/>
      <c r="O14" s="32">
        <f t="shared" si="2"/>
      </c>
      <c r="P14" s="47"/>
      <c r="Q14" s="32"/>
      <c r="R14" s="51">
        <f t="shared" si="3"/>
        <v>90</v>
      </c>
    </row>
    <row r="15" spans="1:18" ht="14.25">
      <c r="A15" s="11" t="s">
        <v>38</v>
      </c>
      <c r="B15" s="12"/>
      <c r="C15" s="13"/>
      <c r="D15" s="14"/>
      <c r="E15" s="13"/>
      <c r="F15" s="15">
        <f t="shared" si="0"/>
        <v>0</v>
      </c>
      <c r="G15" s="16"/>
      <c r="H15" s="17"/>
      <c r="I15" s="17"/>
      <c r="J15" s="17"/>
      <c r="K15" s="17">
        <v>-10</v>
      </c>
      <c r="L15" s="17" t="s">
        <v>64</v>
      </c>
      <c r="M15" s="45">
        <f t="shared" si="1"/>
        <v>-10</v>
      </c>
      <c r="N15" s="16"/>
      <c r="O15" s="32">
        <f t="shared" si="2"/>
      </c>
      <c r="P15" s="47"/>
      <c r="Q15" s="32"/>
      <c r="R15" s="51">
        <f t="shared" si="3"/>
        <v>90</v>
      </c>
    </row>
    <row r="16" spans="1:18" ht="14.25">
      <c r="A16" s="11" t="s">
        <v>39</v>
      </c>
      <c r="B16" s="12"/>
      <c r="C16" s="13"/>
      <c r="D16" s="14"/>
      <c r="E16" s="13"/>
      <c r="F16" s="15">
        <f t="shared" si="0"/>
        <v>0</v>
      </c>
      <c r="G16" s="16"/>
      <c r="H16" s="17"/>
      <c r="I16" s="17"/>
      <c r="J16" s="17"/>
      <c r="K16" s="17"/>
      <c r="L16" s="17"/>
      <c r="M16" s="45">
        <f t="shared" si="1"/>
        <v>0</v>
      </c>
      <c r="N16" s="16"/>
      <c r="O16" s="32">
        <f t="shared" si="2"/>
      </c>
      <c r="P16" s="47"/>
      <c r="Q16" s="32"/>
      <c r="R16" s="51">
        <f t="shared" si="3"/>
        <v>100</v>
      </c>
    </row>
    <row r="17" spans="1:18" ht="14.25">
      <c r="A17" s="11" t="s">
        <v>40</v>
      </c>
      <c r="B17" s="12"/>
      <c r="C17" s="13"/>
      <c r="D17" s="14"/>
      <c r="E17" s="13"/>
      <c r="F17" s="15">
        <f t="shared" si="0"/>
        <v>0</v>
      </c>
      <c r="G17" s="16"/>
      <c r="H17" s="17"/>
      <c r="I17" s="17"/>
      <c r="J17" s="17"/>
      <c r="K17" s="17"/>
      <c r="L17" s="17"/>
      <c r="M17" s="45">
        <f t="shared" si="1"/>
        <v>0</v>
      </c>
      <c r="N17" s="16"/>
      <c r="O17" s="32">
        <f t="shared" si="2"/>
      </c>
      <c r="P17" s="47"/>
      <c r="Q17" s="32"/>
      <c r="R17" s="51">
        <f t="shared" si="3"/>
        <v>100</v>
      </c>
    </row>
    <row r="18" spans="1:18" ht="14.25">
      <c r="A18" s="11" t="s">
        <v>41</v>
      </c>
      <c r="B18" s="12"/>
      <c r="C18" s="13"/>
      <c r="D18" s="14"/>
      <c r="E18" s="13"/>
      <c r="F18" s="15">
        <f t="shared" si="0"/>
        <v>0</v>
      </c>
      <c r="G18" s="16"/>
      <c r="H18" s="17"/>
      <c r="I18" s="17"/>
      <c r="J18" s="17"/>
      <c r="K18" s="17"/>
      <c r="L18" s="17"/>
      <c r="M18" s="45">
        <f t="shared" si="1"/>
        <v>0</v>
      </c>
      <c r="N18" s="16"/>
      <c r="O18" s="32">
        <f t="shared" si="2"/>
      </c>
      <c r="P18" s="47"/>
      <c r="Q18" s="32"/>
      <c r="R18" s="51">
        <f t="shared" si="3"/>
        <v>100</v>
      </c>
    </row>
    <row r="19" spans="1:18" ht="14.25">
      <c r="A19" s="11" t="s">
        <v>42</v>
      </c>
      <c r="B19" s="12"/>
      <c r="C19" s="13"/>
      <c r="D19" s="14"/>
      <c r="E19" s="13"/>
      <c r="F19" s="15">
        <f t="shared" si="0"/>
        <v>0</v>
      </c>
      <c r="G19" s="16"/>
      <c r="H19" s="17"/>
      <c r="I19" s="17"/>
      <c r="J19" s="17"/>
      <c r="K19" s="17"/>
      <c r="L19" s="17"/>
      <c r="M19" s="45">
        <f t="shared" si="1"/>
        <v>0</v>
      </c>
      <c r="N19" s="16"/>
      <c r="O19" s="32">
        <f t="shared" si="2"/>
      </c>
      <c r="P19" s="47"/>
      <c r="Q19" s="32"/>
      <c r="R19" s="51">
        <f t="shared" si="3"/>
        <v>100</v>
      </c>
    </row>
    <row r="20" spans="1:18" ht="14.25">
      <c r="A20" s="11" t="s">
        <v>43</v>
      </c>
      <c r="B20" s="12">
        <v>-2</v>
      </c>
      <c r="C20" s="13" t="s">
        <v>70</v>
      </c>
      <c r="D20" s="14"/>
      <c r="E20" s="13"/>
      <c r="F20" s="15">
        <f t="shared" si="0"/>
        <v>-2</v>
      </c>
      <c r="G20" s="16"/>
      <c r="H20" s="17"/>
      <c r="I20" s="17"/>
      <c r="J20" s="17"/>
      <c r="K20" s="17"/>
      <c r="L20" s="17"/>
      <c r="M20" s="45">
        <f t="shared" si="1"/>
        <v>0</v>
      </c>
      <c r="N20" s="16"/>
      <c r="O20" s="32">
        <f t="shared" si="2"/>
      </c>
      <c r="P20" s="47"/>
      <c r="Q20" s="32"/>
      <c r="R20" s="51">
        <f t="shared" si="3"/>
        <v>98</v>
      </c>
    </row>
    <row r="21" spans="1:18" ht="14.25">
      <c r="A21" s="11" t="s">
        <v>44</v>
      </c>
      <c r="B21" s="12"/>
      <c r="C21" s="13"/>
      <c r="D21" s="14"/>
      <c r="E21" s="13"/>
      <c r="F21" s="15">
        <f t="shared" si="0"/>
        <v>0</v>
      </c>
      <c r="G21" s="16"/>
      <c r="H21" s="17"/>
      <c r="I21" s="17"/>
      <c r="J21" s="17"/>
      <c r="K21" s="17">
        <v>-10</v>
      </c>
      <c r="L21" s="17" t="s">
        <v>71</v>
      </c>
      <c r="M21" s="45">
        <f t="shared" si="1"/>
        <v>-10</v>
      </c>
      <c r="N21" s="16"/>
      <c r="O21" s="32">
        <f t="shared" si="2"/>
      </c>
      <c r="P21" s="47"/>
      <c r="Q21" s="32"/>
      <c r="R21" s="51">
        <f t="shared" si="3"/>
        <v>90</v>
      </c>
    </row>
    <row r="22" spans="1:18" ht="14.25">
      <c r="A22" s="11" t="s">
        <v>45</v>
      </c>
      <c r="B22" s="12">
        <v>-1</v>
      </c>
      <c r="C22" s="13" t="s">
        <v>72</v>
      </c>
      <c r="D22" s="14"/>
      <c r="E22" s="13"/>
      <c r="F22" s="15">
        <f t="shared" si="0"/>
        <v>-1</v>
      </c>
      <c r="G22" s="16"/>
      <c r="H22" s="17"/>
      <c r="I22" s="17"/>
      <c r="J22" s="17"/>
      <c r="K22" s="17"/>
      <c r="L22" s="17"/>
      <c r="M22" s="45">
        <f t="shared" si="1"/>
        <v>0</v>
      </c>
      <c r="N22" s="16"/>
      <c r="O22" s="32">
        <f t="shared" si="2"/>
      </c>
      <c r="P22" s="47">
        <v>-1</v>
      </c>
      <c r="Q22" s="32" t="s">
        <v>73</v>
      </c>
      <c r="R22" s="51">
        <f t="shared" si="3"/>
        <v>98</v>
      </c>
    </row>
    <row r="23" spans="1:18" ht="14.25">
      <c r="A23" s="11" t="s">
        <v>46</v>
      </c>
      <c r="B23" s="12">
        <v>-3</v>
      </c>
      <c r="C23" s="13" t="s">
        <v>34</v>
      </c>
      <c r="D23" s="14"/>
      <c r="E23" s="13"/>
      <c r="F23" s="15">
        <f t="shared" si="0"/>
        <v>-3</v>
      </c>
      <c r="G23" s="16"/>
      <c r="H23" s="17"/>
      <c r="I23" s="17"/>
      <c r="J23" s="17"/>
      <c r="K23" s="17">
        <v>-45</v>
      </c>
      <c r="L23" s="17" t="s">
        <v>24</v>
      </c>
      <c r="M23" s="45">
        <f t="shared" si="1"/>
        <v>-45</v>
      </c>
      <c r="N23" s="16"/>
      <c r="O23" s="32">
        <f t="shared" si="2"/>
      </c>
      <c r="P23" s="47"/>
      <c r="Q23" s="32"/>
      <c r="R23" s="51">
        <f t="shared" si="3"/>
        <v>52</v>
      </c>
    </row>
    <row r="24" spans="1:18" ht="14.25">
      <c r="A24" s="11" t="s">
        <v>48</v>
      </c>
      <c r="B24" s="12"/>
      <c r="C24" s="13"/>
      <c r="D24" s="14"/>
      <c r="E24" s="13"/>
      <c r="F24" s="15">
        <f t="shared" si="0"/>
        <v>0</v>
      </c>
      <c r="G24" s="16"/>
      <c r="H24" s="17"/>
      <c r="I24" s="17"/>
      <c r="J24" s="17"/>
      <c r="K24" s="17"/>
      <c r="L24" s="17"/>
      <c r="M24" s="45">
        <f t="shared" si="1"/>
        <v>0</v>
      </c>
      <c r="N24" s="16"/>
      <c r="O24" s="32">
        <f t="shared" si="2"/>
      </c>
      <c r="P24" s="47"/>
      <c r="Q24" s="32"/>
      <c r="R24" s="51">
        <f t="shared" si="3"/>
        <v>100</v>
      </c>
    </row>
    <row r="25" spans="1:18" ht="14.25">
      <c r="A25" s="11" t="s">
        <v>50</v>
      </c>
      <c r="B25" s="12"/>
      <c r="C25" s="13"/>
      <c r="D25" s="14"/>
      <c r="E25" s="13"/>
      <c r="F25" s="15">
        <f t="shared" si="0"/>
        <v>0</v>
      </c>
      <c r="G25" s="16"/>
      <c r="H25" s="17"/>
      <c r="I25" s="17"/>
      <c r="J25" s="17"/>
      <c r="K25" s="17">
        <v>-40</v>
      </c>
      <c r="L25" s="17" t="s">
        <v>24</v>
      </c>
      <c r="M25" s="45">
        <f t="shared" si="1"/>
        <v>-40</v>
      </c>
      <c r="N25" s="16"/>
      <c r="O25" s="32">
        <f t="shared" si="2"/>
      </c>
      <c r="P25" s="47">
        <v>-1</v>
      </c>
      <c r="Q25" s="32" t="s">
        <v>73</v>
      </c>
      <c r="R25" s="51">
        <f t="shared" si="3"/>
        <v>59</v>
      </c>
    </row>
    <row r="26" spans="1:18" ht="14.25">
      <c r="A26" s="11" t="s">
        <v>51</v>
      </c>
      <c r="B26" s="12"/>
      <c r="C26" s="13"/>
      <c r="D26" s="14"/>
      <c r="E26" s="13"/>
      <c r="F26" s="15">
        <f t="shared" si="0"/>
        <v>0</v>
      </c>
      <c r="G26" s="16"/>
      <c r="H26" s="17"/>
      <c r="I26" s="17"/>
      <c r="J26" s="17"/>
      <c r="K26" s="17"/>
      <c r="L26" s="17"/>
      <c r="M26" s="45">
        <f t="shared" si="1"/>
        <v>0</v>
      </c>
      <c r="N26" s="16"/>
      <c r="O26" s="32">
        <f t="shared" si="2"/>
      </c>
      <c r="P26" s="47"/>
      <c r="Q26" s="32"/>
      <c r="R26" s="51">
        <f t="shared" si="3"/>
        <v>100</v>
      </c>
    </row>
    <row r="27" spans="1:18" ht="14.25">
      <c r="A27" s="11" t="s">
        <v>52</v>
      </c>
      <c r="B27" s="12"/>
      <c r="C27" s="13"/>
      <c r="D27" s="14"/>
      <c r="E27" s="13"/>
      <c r="F27" s="15">
        <f t="shared" si="0"/>
        <v>0</v>
      </c>
      <c r="G27" s="16"/>
      <c r="H27" s="17"/>
      <c r="I27" s="17"/>
      <c r="J27" s="17"/>
      <c r="K27" s="17">
        <v>-15</v>
      </c>
      <c r="L27" s="17" t="s">
        <v>68</v>
      </c>
      <c r="M27" s="45">
        <f t="shared" si="1"/>
        <v>-15</v>
      </c>
      <c r="N27" s="16"/>
      <c r="O27" s="32">
        <f t="shared" si="2"/>
      </c>
      <c r="P27" s="47"/>
      <c r="Q27" s="32"/>
      <c r="R27" s="51">
        <f t="shared" si="3"/>
        <v>85</v>
      </c>
    </row>
    <row r="28" spans="1:18" ht="14.25">
      <c r="A28" s="11" t="s">
        <v>53</v>
      </c>
      <c r="B28" s="12">
        <v>-2</v>
      </c>
      <c r="C28" s="13" t="s">
        <v>70</v>
      </c>
      <c r="D28" s="14"/>
      <c r="E28" s="13"/>
      <c r="F28" s="15">
        <f t="shared" si="0"/>
        <v>-2</v>
      </c>
      <c r="G28" s="16"/>
      <c r="H28" s="17"/>
      <c r="I28" s="17"/>
      <c r="J28" s="17"/>
      <c r="K28" s="17">
        <v>-45</v>
      </c>
      <c r="L28" s="17" t="s">
        <v>24</v>
      </c>
      <c r="M28" s="45">
        <f t="shared" si="1"/>
        <v>-45</v>
      </c>
      <c r="N28" s="16"/>
      <c r="O28" s="32">
        <f t="shared" si="2"/>
      </c>
      <c r="P28" s="47"/>
      <c r="Q28" s="32"/>
      <c r="R28" s="51">
        <f t="shared" si="3"/>
        <v>53</v>
      </c>
    </row>
    <row r="29" spans="1:18" ht="14.25">
      <c r="A29" s="11" t="s">
        <v>54</v>
      </c>
      <c r="B29" s="12"/>
      <c r="C29" s="13"/>
      <c r="D29" s="14"/>
      <c r="E29" s="13"/>
      <c r="F29" s="15">
        <f t="shared" si="0"/>
        <v>0</v>
      </c>
      <c r="G29" s="16"/>
      <c r="H29" s="17"/>
      <c r="I29" s="17"/>
      <c r="J29" s="17"/>
      <c r="K29" s="17">
        <v>-45</v>
      </c>
      <c r="L29" s="17" t="s">
        <v>24</v>
      </c>
      <c r="M29" s="45">
        <f t="shared" si="1"/>
        <v>-45</v>
      </c>
      <c r="N29" s="16"/>
      <c r="O29" s="32">
        <f t="shared" si="2"/>
      </c>
      <c r="P29" s="47"/>
      <c r="Q29" s="32"/>
      <c r="R29" s="51">
        <f t="shared" si="3"/>
        <v>55</v>
      </c>
    </row>
    <row r="30" spans="1:18" ht="24">
      <c r="A30" s="11" t="s">
        <v>56</v>
      </c>
      <c r="B30" s="12">
        <v>-5</v>
      </c>
      <c r="C30" s="13" t="s">
        <v>74</v>
      </c>
      <c r="D30" s="14"/>
      <c r="E30" s="13"/>
      <c r="F30" s="15">
        <f t="shared" si="0"/>
        <v>-5</v>
      </c>
      <c r="G30" s="16"/>
      <c r="H30" s="17"/>
      <c r="I30" s="17">
        <v>115</v>
      </c>
      <c r="J30" s="63" t="s">
        <v>75</v>
      </c>
      <c r="K30" s="17">
        <v>-40</v>
      </c>
      <c r="L30" s="17" t="s">
        <v>24</v>
      </c>
      <c r="M30" s="45">
        <f t="shared" si="1"/>
        <v>75</v>
      </c>
      <c r="N30" s="16"/>
      <c r="O30" s="32">
        <f t="shared" si="2"/>
      </c>
      <c r="P30" s="47"/>
      <c r="Q30" s="32"/>
      <c r="R30" s="51">
        <f t="shared" si="3"/>
        <v>170</v>
      </c>
    </row>
    <row r="31" spans="1:18" ht="24">
      <c r="A31" s="11" t="s">
        <v>57</v>
      </c>
      <c r="B31" s="12">
        <v>-6</v>
      </c>
      <c r="C31" s="13" t="s">
        <v>76</v>
      </c>
      <c r="D31" s="14"/>
      <c r="E31" s="13"/>
      <c r="F31" s="15">
        <f t="shared" si="0"/>
        <v>-6</v>
      </c>
      <c r="G31" s="16"/>
      <c r="H31" s="17"/>
      <c r="I31" s="17">
        <v>-70</v>
      </c>
      <c r="J31" s="63" t="s">
        <v>77</v>
      </c>
      <c r="K31" s="17">
        <v>-15</v>
      </c>
      <c r="L31" s="17" t="s">
        <v>68</v>
      </c>
      <c r="M31" s="45">
        <f t="shared" si="1"/>
        <v>-85</v>
      </c>
      <c r="N31" s="16"/>
      <c r="O31" s="32">
        <f t="shared" si="2"/>
      </c>
      <c r="P31" s="47"/>
      <c r="Q31" s="32"/>
      <c r="R31" s="51">
        <f t="shared" si="3"/>
        <v>9</v>
      </c>
    </row>
    <row r="32" spans="1:18" ht="14.25">
      <c r="A32" s="18" t="s">
        <v>58</v>
      </c>
      <c r="B32" s="19"/>
      <c r="C32" s="20"/>
      <c r="D32" s="21"/>
      <c r="E32" s="20"/>
      <c r="F32" s="22">
        <f t="shared" si="0"/>
        <v>0</v>
      </c>
      <c r="G32" s="23"/>
      <c r="H32" s="24"/>
      <c r="I32" s="24"/>
      <c r="J32" s="24"/>
      <c r="K32" s="24"/>
      <c r="L32" s="24"/>
      <c r="M32" s="48">
        <f t="shared" si="1"/>
        <v>0</v>
      </c>
      <c r="N32" s="23"/>
      <c r="O32" s="35">
        <f t="shared" si="2"/>
      </c>
      <c r="P32" s="49"/>
      <c r="Q32" s="35"/>
      <c r="R32" s="52">
        <f t="shared" si="3"/>
        <v>100</v>
      </c>
    </row>
  </sheetData>
  <sheetProtection password="CC45" sheet="1" formatRows="0"/>
  <protectedRanges>
    <protectedRange sqref="O2" name="早操特殊"/>
    <protectedRange sqref="J2" name="审表_1"/>
    <protectedRange sqref="D2" name="到班情况_1"/>
    <protectedRange sqref="B2" name="值班教师_1"/>
    <protectedRange sqref="N5:N32" name="早操检查_1"/>
    <protectedRange sqref="B5:E32" name="纪律检查_1"/>
    <protectedRange sqref="G5:L32" name="卫生检查_1"/>
    <protectedRange sqref="P5:Q32" name="任务完成_1"/>
    <protectedRange sqref="F2" name="制表_1"/>
    <protectedRange sqref="M2:N2 Q2:R2" name="检查日期_1"/>
  </protectedRanges>
  <mergeCells count="13">
    <mergeCell ref="I4:J4"/>
    <mergeCell ref="K4:L4"/>
    <mergeCell ref="N4:O4"/>
    <mergeCell ref="A3:A4"/>
    <mergeCell ref="R3:R4"/>
    <mergeCell ref="P3:Q4"/>
    <mergeCell ref="A1:R1"/>
    <mergeCell ref="B3:F3"/>
    <mergeCell ref="G3:M3"/>
    <mergeCell ref="N3:O3"/>
    <mergeCell ref="B4:C4"/>
    <mergeCell ref="D4:E4"/>
    <mergeCell ref="G4:H4"/>
  </mergeCells>
  <dataValidations count="18">
    <dataValidation type="list" allowBlank="1" showInputMessage="1" showErrorMessage="1" sqref="D2">
      <formula1>"到班,未到班"</formula1>
    </dataValidation>
    <dataValidation type="list" allowBlank="1" showInputMessage="1" sqref="D5:D32">
      <formula1>"-0.5,-1,-1.5,-2,-2.5,-3,-3.5,-4,-4.5,-5,-6,-6.5,-7,-7.5,-8,-8.5,-9,-9.5,-10"</formula1>
    </dataValidation>
    <dataValidation type="list" allowBlank="1" showInputMessage="1" sqref="J5:J32">
      <formula1>"打扫不及时,打扫不彻底,上午无人打扫无人签到,下午无人打扫无人签到,全天无人打扫无人签到"</formula1>
    </dataValidation>
    <dataValidation type="list" allowBlank="1" showInputMessage="1" showErrorMessage="1" sqref="O2">
      <formula1>"因天气原因未出操,因学校广播故障未出操,其他原因未出操"</formula1>
    </dataValidation>
    <dataValidation allowBlank="1" showInputMessage="1" sqref="F5:F32"/>
    <dataValidation type="list" allowBlank="1" showInputMessage="1" showErrorMessage="1" prompt="选择月份" sqref="Q2">
      <formula1>"1,2,3,4,5,6,7,8,9,10,11,12"</formula1>
    </dataValidation>
    <dataValidation type="list" allowBlank="1" showInputMessage="1" showErrorMessage="1" prompt="选择日期" sqref="R2">
      <formula1>"1,2,3,4,5,6,7,8,9,10,11,12,13,14,15,16,17,18,19,20,21,22,23,24,25,26,27,28,29,30,31"</formula1>
    </dataValidation>
    <dataValidation type="list" allowBlank="1" showInputMessage="1" sqref="B5:B32">
      <formula1>"-0.5,-1,-1.5,-2,-2.5,-3,-3.5,-4,-4.5,-5,-5.5,-6,-6.5,-7,-7.5,8,-8.5,-9,-9.5,10"</formula1>
    </dataValidation>
    <dataValidation type="list" allowBlank="1" showInputMessage="1" sqref="C5:C32">
      <formula1>"迟到,旷课,整体纪律差,玩手机,打牌,集体早退,集体旷课"</formula1>
    </dataValidation>
    <dataValidation type="list" allowBlank="1" showInputMessage="1" showErrorMessage="1" sqref="L5:L32">
      <formula1>"打扫不彻底,地面未打扫,电器未擦净,楼梯道未打扫,垃圾未倒,黑板未擦,黑板不清洁,上午未打扫,下午未打扫,全天未打扫"</formula1>
    </dataValidation>
    <dataValidation type="list" allowBlank="1" showInputMessage="1" sqref="E5:E32">
      <formula1>"染彩发,染指甲,戴戒指,戴耳环耳钉,戴手链脚链,男生长发,公共场所穿背心,公共场所穿拖鞋"</formula1>
    </dataValidation>
    <dataValidation type="list" allowBlank="1" showInputMessage="1" sqref="G5:G32">
      <formula1>"-5,-10,-15,-20,-25,-30"</formula1>
    </dataValidation>
    <dataValidation type="list" allowBlank="1" showInputMessage="1" sqref="H5:H32">
      <formula1>"烟头,小片落叶,大片落叶,打扫不及时,无人打扫"</formula1>
    </dataValidation>
    <dataValidation type="list" allowBlank="1" showInputMessage="1" sqref="I5:I32">
      <formula1>"-5,-10,-15,20,-30,-40,-45,-90"</formula1>
    </dataValidation>
    <dataValidation type="list" allowBlank="1" showInputMessage="1" sqref="K5:K32">
      <formula1>"-5,-10,-15,-20,-25,-30,-40,-45,-90"</formula1>
    </dataValidation>
    <dataValidation type="list" allowBlank="1" showInputMessage="1" sqref="N5:N32">
      <formula1>"-1,-2,-3,-4,-5,-6,-7,-8,-9,-10,-11,-12,-13,-14,-15"</formula1>
    </dataValidation>
    <dataValidation type="list" allowBlank="1" showInputMessage="1" showErrorMessage="1" sqref="P5:P32">
      <formula1>"-0.5,-1,-1.5,-2,-2.5,-3,-3.5,-4,-4.5,-5"</formula1>
    </dataValidation>
    <dataValidation type="list" allowBlank="1" showInputMessage="1" sqref="Q5:Q32">
      <formula1>"班级日志未交示签到,信息反馈表未交,广播稿未完成,班长未开例会,团支书未开例会,班长和团支书未开例会"</formula1>
    </dataValidation>
  </dataValidations>
  <printOptions/>
  <pageMargins left="0.75" right="0.75" top="1" bottom="1" header="0.5" footer="0.5"/>
  <pageSetup horizontalDpi="600" verticalDpi="600" orientation="landscape" paperSize="9" scale="8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2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32" sqref="B32"/>
    </sheetView>
  </sheetViews>
  <sheetFormatPr defaultColWidth="9.00390625" defaultRowHeight="14.25"/>
  <cols>
    <col min="1" max="1" width="12.625" style="2" customWidth="1"/>
    <col min="2" max="2" width="7.625" style="3" customWidth="1"/>
    <col min="3" max="3" width="20.625" style="2" customWidth="1"/>
    <col min="4" max="4" width="7.625" style="3" customWidth="1"/>
    <col min="5" max="5" width="20.625" style="2" customWidth="1"/>
    <col min="6" max="6" width="8.875" style="3" customWidth="1"/>
    <col min="7" max="7" width="8.75390625" style="2" customWidth="1"/>
    <col min="8" max="8" width="20.625" style="4" customWidth="1"/>
    <col min="9" max="9" width="7.625" style="4" customWidth="1"/>
    <col min="10" max="10" width="20.625" style="4" customWidth="1"/>
    <col min="11" max="11" width="7.625" style="4" customWidth="1"/>
    <col min="12" max="12" width="20.625" style="2" customWidth="1"/>
    <col min="13" max="13" width="8.875" style="2" customWidth="1"/>
    <col min="14" max="14" width="9.25390625" style="2" customWidth="1"/>
    <col min="15" max="15" width="20.625" style="2" customWidth="1"/>
    <col min="16" max="16" width="8.875" style="2" customWidth="1"/>
    <col min="17" max="17" width="20.625" style="2" customWidth="1"/>
    <col min="18" max="18" width="9.875" style="2" customWidth="1"/>
    <col min="19" max="16384" width="9.00390625" style="2" customWidth="1"/>
  </cols>
  <sheetData>
    <row r="1" spans="1:18" ht="22.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1:18" s="1" customFormat="1" ht="16.5" customHeight="1">
      <c r="A2" s="37" t="s">
        <v>1</v>
      </c>
      <c r="B2" s="53"/>
      <c r="C2" s="27" t="s">
        <v>2</v>
      </c>
      <c r="D2" s="38" t="s">
        <v>60</v>
      </c>
      <c r="E2" s="39" t="s">
        <v>4</v>
      </c>
      <c r="F2" s="54" t="s">
        <v>78</v>
      </c>
      <c r="G2" s="55"/>
      <c r="H2" s="56"/>
      <c r="I2" s="57" t="s">
        <v>6</v>
      </c>
      <c r="J2" s="58" t="s">
        <v>79</v>
      </c>
      <c r="K2" s="59"/>
      <c r="L2" s="60"/>
      <c r="M2" s="60"/>
      <c r="N2" s="61" t="s">
        <v>8</v>
      </c>
      <c r="O2" s="43"/>
      <c r="P2" s="62" t="s">
        <v>9</v>
      </c>
      <c r="Q2" s="50">
        <v>12</v>
      </c>
      <c r="R2" s="36">
        <v>23</v>
      </c>
    </row>
    <row r="3" spans="1:18" ht="14.25" customHeight="1">
      <c r="A3" s="66" t="s">
        <v>10</v>
      </c>
      <c r="B3" s="70" t="s">
        <v>11</v>
      </c>
      <c r="C3" s="75"/>
      <c r="D3" s="75"/>
      <c r="E3" s="75"/>
      <c r="F3" s="71"/>
      <c r="G3" s="72" t="s">
        <v>12</v>
      </c>
      <c r="H3" s="76"/>
      <c r="I3" s="76"/>
      <c r="J3" s="76"/>
      <c r="K3" s="76"/>
      <c r="L3" s="76"/>
      <c r="M3" s="73"/>
      <c r="N3" s="72" t="s">
        <v>13</v>
      </c>
      <c r="O3" s="73"/>
      <c r="P3" s="70" t="s">
        <v>14</v>
      </c>
      <c r="Q3" s="71"/>
      <c r="R3" s="68" t="s">
        <v>15</v>
      </c>
    </row>
    <row r="4" spans="1:18" ht="16.5" customHeight="1">
      <c r="A4" s="67"/>
      <c r="B4" s="77" t="s">
        <v>16</v>
      </c>
      <c r="C4" s="78"/>
      <c r="D4" s="79" t="s">
        <v>17</v>
      </c>
      <c r="E4" s="78"/>
      <c r="F4" s="10" t="s">
        <v>18</v>
      </c>
      <c r="G4" s="80" t="s">
        <v>19</v>
      </c>
      <c r="H4" s="81"/>
      <c r="I4" s="81" t="s">
        <v>20</v>
      </c>
      <c r="J4" s="81"/>
      <c r="K4" s="81" t="s">
        <v>21</v>
      </c>
      <c r="L4" s="81"/>
      <c r="M4" s="10" t="s">
        <v>18</v>
      </c>
      <c r="N4" s="80" t="s">
        <v>22</v>
      </c>
      <c r="O4" s="82"/>
      <c r="P4" s="72"/>
      <c r="Q4" s="73"/>
      <c r="R4" s="69"/>
    </row>
    <row r="5" spans="1:18" ht="14.25">
      <c r="A5" s="11" t="s">
        <v>23</v>
      </c>
      <c r="B5" s="12">
        <v>-7</v>
      </c>
      <c r="C5" s="13" t="s">
        <v>80</v>
      </c>
      <c r="D5" s="14"/>
      <c r="E5" s="13"/>
      <c r="F5" s="15">
        <f>B5+D5</f>
        <v>-7</v>
      </c>
      <c r="G5" s="16"/>
      <c r="H5" s="17"/>
      <c r="I5" s="17"/>
      <c r="J5" s="17"/>
      <c r="K5" s="17">
        <v>-20</v>
      </c>
      <c r="L5" s="17" t="s">
        <v>24</v>
      </c>
      <c r="M5" s="45">
        <f>I5+K5</f>
        <v>-20</v>
      </c>
      <c r="N5" s="16"/>
      <c r="O5" s="32">
        <f>IF(N5&lt;&gt;0,"旷操"&amp;ABS(N5)&amp;"人","")</f>
      </c>
      <c r="P5" s="46"/>
      <c r="Q5" s="32"/>
      <c r="R5" s="51">
        <f>100+F5+G5+M5+N5+P5</f>
        <v>73</v>
      </c>
    </row>
    <row r="6" spans="1:18" ht="14.25">
      <c r="A6" s="11" t="s">
        <v>25</v>
      </c>
      <c r="B6" s="12">
        <v>-10</v>
      </c>
      <c r="C6" s="13" t="s">
        <v>81</v>
      </c>
      <c r="D6" s="14"/>
      <c r="E6" s="13"/>
      <c r="F6" s="15">
        <f aca="true" t="shared" si="0" ref="F6:F32">B6+D6</f>
        <v>-10</v>
      </c>
      <c r="G6" s="16"/>
      <c r="H6" s="17"/>
      <c r="I6" s="17"/>
      <c r="J6" s="17"/>
      <c r="K6" s="17"/>
      <c r="L6" s="17"/>
      <c r="M6" s="45">
        <f aca="true" t="shared" si="1" ref="M6:M32">I6+K6</f>
        <v>0</v>
      </c>
      <c r="N6" s="16">
        <v>-4</v>
      </c>
      <c r="O6" s="32" t="str">
        <f aca="true" t="shared" si="2" ref="O6:O32">IF(N6&lt;&gt;0,"旷操"&amp;ABS(N6)&amp;"人","")</f>
        <v>旷操4人</v>
      </c>
      <c r="P6" s="47"/>
      <c r="Q6" s="32"/>
      <c r="R6" s="51">
        <f aca="true" t="shared" si="3" ref="R6:R32">100+F6+G6+M6+N6+P6</f>
        <v>86</v>
      </c>
    </row>
    <row r="7" spans="1:18" ht="14.25">
      <c r="A7" s="11" t="s">
        <v>27</v>
      </c>
      <c r="B7" s="12"/>
      <c r="C7" s="13"/>
      <c r="D7" s="14"/>
      <c r="E7" s="13"/>
      <c r="F7" s="15">
        <f t="shared" si="0"/>
        <v>0</v>
      </c>
      <c r="G7" s="16"/>
      <c r="H7" s="17"/>
      <c r="I7" s="17"/>
      <c r="J7" s="17"/>
      <c r="K7" s="17"/>
      <c r="L7" s="17"/>
      <c r="M7" s="45">
        <f t="shared" si="1"/>
        <v>0</v>
      </c>
      <c r="N7" s="16"/>
      <c r="O7" s="32">
        <f t="shared" si="2"/>
      </c>
      <c r="P7" s="47"/>
      <c r="Q7" s="32"/>
      <c r="R7" s="51">
        <f t="shared" si="3"/>
        <v>100</v>
      </c>
    </row>
    <row r="8" spans="1:18" ht="14.25">
      <c r="A8" s="11" t="s">
        <v>28</v>
      </c>
      <c r="B8" s="12">
        <v>-12</v>
      </c>
      <c r="C8" s="13" t="s">
        <v>82</v>
      </c>
      <c r="D8" s="14"/>
      <c r="E8" s="13"/>
      <c r="F8" s="15">
        <f t="shared" si="0"/>
        <v>-12</v>
      </c>
      <c r="G8" s="16"/>
      <c r="H8" s="17"/>
      <c r="I8" s="17"/>
      <c r="J8" s="17"/>
      <c r="K8" s="17"/>
      <c r="L8" s="17"/>
      <c r="M8" s="45">
        <f t="shared" si="1"/>
        <v>0</v>
      </c>
      <c r="N8" s="16"/>
      <c r="O8" s="32">
        <f t="shared" si="2"/>
      </c>
      <c r="P8" s="47"/>
      <c r="Q8" s="32"/>
      <c r="R8" s="51">
        <f t="shared" si="3"/>
        <v>88</v>
      </c>
    </row>
    <row r="9" spans="1:18" ht="14.25">
      <c r="A9" s="11" t="s">
        <v>30</v>
      </c>
      <c r="B9" s="12">
        <v>-2</v>
      </c>
      <c r="C9" s="13" t="s">
        <v>83</v>
      </c>
      <c r="D9" s="14"/>
      <c r="E9" s="13"/>
      <c r="F9" s="15">
        <f t="shared" si="0"/>
        <v>-2</v>
      </c>
      <c r="G9" s="16"/>
      <c r="H9" s="17"/>
      <c r="I9" s="17"/>
      <c r="J9" s="17"/>
      <c r="K9" s="17"/>
      <c r="L9" s="17"/>
      <c r="M9" s="45">
        <f t="shared" si="1"/>
        <v>0</v>
      </c>
      <c r="N9" s="16"/>
      <c r="O9" s="32">
        <f t="shared" si="2"/>
      </c>
      <c r="P9" s="47"/>
      <c r="Q9" s="32"/>
      <c r="R9" s="51">
        <f t="shared" si="3"/>
        <v>98</v>
      </c>
    </row>
    <row r="10" spans="1:18" ht="14.25">
      <c r="A10" s="11" t="s">
        <v>31</v>
      </c>
      <c r="B10" s="12">
        <v>-1</v>
      </c>
      <c r="C10" s="13" t="s">
        <v>84</v>
      </c>
      <c r="D10" s="14"/>
      <c r="E10" s="13"/>
      <c r="F10" s="15">
        <f t="shared" si="0"/>
        <v>-1</v>
      </c>
      <c r="G10" s="16"/>
      <c r="H10" s="17"/>
      <c r="I10" s="17"/>
      <c r="J10" s="17"/>
      <c r="K10" s="17"/>
      <c r="L10" s="17"/>
      <c r="M10" s="45">
        <f t="shared" si="1"/>
        <v>0</v>
      </c>
      <c r="N10" s="16"/>
      <c r="O10" s="32">
        <f t="shared" si="2"/>
      </c>
      <c r="P10" s="47"/>
      <c r="Q10" s="32"/>
      <c r="R10" s="51">
        <f t="shared" si="3"/>
        <v>99</v>
      </c>
    </row>
    <row r="11" spans="1:18" ht="14.25">
      <c r="A11" s="11" t="s">
        <v>33</v>
      </c>
      <c r="B11" s="12">
        <v>-6</v>
      </c>
      <c r="C11" s="13" t="s">
        <v>85</v>
      </c>
      <c r="D11" s="14"/>
      <c r="E11" s="13"/>
      <c r="F11" s="15">
        <f t="shared" si="0"/>
        <v>-6</v>
      </c>
      <c r="G11" s="16"/>
      <c r="H11" s="17"/>
      <c r="I11" s="17"/>
      <c r="J11" s="17"/>
      <c r="K11" s="17"/>
      <c r="L11" s="17"/>
      <c r="M11" s="45">
        <f t="shared" si="1"/>
        <v>0</v>
      </c>
      <c r="N11" s="16"/>
      <c r="O11" s="32">
        <f t="shared" si="2"/>
      </c>
      <c r="P11" s="47"/>
      <c r="Q11" s="32"/>
      <c r="R11" s="51">
        <f t="shared" si="3"/>
        <v>94</v>
      </c>
    </row>
    <row r="12" spans="1:18" ht="14.25">
      <c r="A12" s="11" t="s">
        <v>35</v>
      </c>
      <c r="B12" s="12">
        <v>-8.5</v>
      </c>
      <c r="C12" s="13" t="s">
        <v>86</v>
      </c>
      <c r="D12" s="14"/>
      <c r="E12" s="13"/>
      <c r="F12" s="15">
        <f t="shared" si="0"/>
        <v>-8.5</v>
      </c>
      <c r="G12" s="16"/>
      <c r="H12" s="17"/>
      <c r="I12" s="17"/>
      <c r="J12" s="17"/>
      <c r="K12" s="17"/>
      <c r="L12" s="17"/>
      <c r="M12" s="45">
        <f t="shared" si="1"/>
        <v>0</v>
      </c>
      <c r="N12" s="16"/>
      <c r="O12" s="32">
        <f t="shared" si="2"/>
      </c>
      <c r="P12" s="47"/>
      <c r="Q12" s="32"/>
      <c r="R12" s="51">
        <f t="shared" si="3"/>
        <v>91.5</v>
      </c>
    </row>
    <row r="13" spans="1:18" ht="14.25">
      <c r="A13" s="11" t="s">
        <v>36</v>
      </c>
      <c r="B13" s="12"/>
      <c r="C13" s="13"/>
      <c r="D13" s="14"/>
      <c r="E13" s="13"/>
      <c r="F13" s="15">
        <f t="shared" si="0"/>
        <v>0</v>
      </c>
      <c r="G13" s="16"/>
      <c r="H13" s="17"/>
      <c r="I13" s="17"/>
      <c r="J13" s="17"/>
      <c r="K13" s="17"/>
      <c r="L13" s="17"/>
      <c r="M13" s="45">
        <f t="shared" si="1"/>
        <v>0</v>
      </c>
      <c r="N13" s="16"/>
      <c r="O13" s="32">
        <f t="shared" si="2"/>
      </c>
      <c r="P13" s="47"/>
      <c r="Q13" s="32"/>
      <c r="R13" s="51">
        <f t="shared" si="3"/>
        <v>100</v>
      </c>
    </row>
    <row r="14" spans="1:18" ht="14.25">
      <c r="A14" s="11" t="s">
        <v>37</v>
      </c>
      <c r="B14" s="12">
        <v>-6</v>
      </c>
      <c r="C14" s="13" t="s">
        <v>87</v>
      </c>
      <c r="D14" s="14"/>
      <c r="E14" s="13"/>
      <c r="F14" s="15">
        <f t="shared" si="0"/>
        <v>-6</v>
      </c>
      <c r="G14" s="16"/>
      <c r="H14" s="17"/>
      <c r="I14" s="17"/>
      <c r="J14" s="17"/>
      <c r="K14" s="17"/>
      <c r="L14" s="17"/>
      <c r="M14" s="45">
        <f t="shared" si="1"/>
        <v>0</v>
      </c>
      <c r="N14" s="16"/>
      <c r="O14" s="32">
        <f t="shared" si="2"/>
      </c>
      <c r="P14" s="47"/>
      <c r="Q14" s="32"/>
      <c r="R14" s="51">
        <f t="shared" si="3"/>
        <v>94</v>
      </c>
    </row>
    <row r="15" spans="1:18" ht="14.25">
      <c r="A15" s="11" t="s">
        <v>38</v>
      </c>
      <c r="B15" s="12"/>
      <c r="C15" s="13"/>
      <c r="D15" s="14"/>
      <c r="E15" s="13"/>
      <c r="F15" s="15">
        <f t="shared" si="0"/>
        <v>0</v>
      </c>
      <c r="G15" s="16"/>
      <c r="H15" s="17"/>
      <c r="I15" s="17"/>
      <c r="J15" s="17"/>
      <c r="K15" s="17"/>
      <c r="L15" s="17"/>
      <c r="M15" s="45">
        <f t="shared" si="1"/>
        <v>0</v>
      </c>
      <c r="N15" s="16"/>
      <c r="O15" s="32">
        <f t="shared" si="2"/>
      </c>
      <c r="P15" s="47"/>
      <c r="Q15" s="32"/>
      <c r="R15" s="51">
        <f t="shared" si="3"/>
        <v>100</v>
      </c>
    </row>
    <row r="16" spans="1:18" ht="14.25">
      <c r="A16" s="11" t="s">
        <v>39</v>
      </c>
      <c r="B16" s="12"/>
      <c r="C16" s="13"/>
      <c r="D16" s="14"/>
      <c r="E16" s="13"/>
      <c r="F16" s="15">
        <f t="shared" si="0"/>
        <v>0</v>
      </c>
      <c r="G16" s="16"/>
      <c r="H16" s="17"/>
      <c r="I16" s="17"/>
      <c r="J16" s="17"/>
      <c r="K16" s="17"/>
      <c r="L16" s="17"/>
      <c r="M16" s="45">
        <f t="shared" si="1"/>
        <v>0</v>
      </c>
      <c r="N16" s="16"/>
      <c r="O16" s="32">
        <f t="shared" si="2"/>
      </c>
      <c r="P16" s="47"/>
      <c r="Q16" s="32"/>
      <c r="R16" s="51">
        <f t="shared" si="3"/>
        <v>100</v>
      </c>
    </row>
    <row r="17" spans="1:18" ht="14.25">
      <c r="A17" s="11" t="s">
        <v>40</v>
      </c>
      <c r="B17" s="12"/>
      <c r="C17" s="13"/>
      <c r="D17" s="14"/>
      <c r="E17" s="13"/>
      <c r="F17" s="15">
        <f t="shared" si="0"/>
        <v>0</v>
      </c>
      <c r="G17" s="16"/>
      <c r="H17" s="17"/>
      <c r="I17" s="17"/>
      <c r="J17" s="17"/>
      <c r="K17" s="17"/>
      <c r="L17" s="17"/>
      <c r="M17" s="45">
        <f t="shared" si="1"/>
        <v>0</v>
      </c>
      <c r="N17" s="16"/>
      <c r="O17" s="32">
        <f t="shared" si="2"/>
      </c>
      <c r="P17" s="47"/>
      <c r="Q17" s="32"/>
      <c r="R17" s="51">
        <f t="shared" si="3"/>
        <v>100</v>
      </c>
    </row>
    <row r="18" spans="1:18" ht="14.25">
      <c r="A18" s="11" t="s">
        <v>41</v>
      </c>
      <c r="B18" s="12"/>
      <c r="C18" s="13"/>
      <c r="D18" s="14"/>
      <c r="E18" s="13"/>
      <c r="F18" s="15">
        <f t="shared" si="0"/>
        <v>0</v>
      </c>
      <c r="G18" s="16"/>
      <c r="H18" s="17"/>
      <c r="I18" s="17"/>
      <c r="J18" s="17"/>
      <c r="K18" s="17"/>
      <c r="L18" s="17"/>
      <c r="M18" s="45">
        <f t="shared" si="1"/>
        <v>0</v>
      </c>
      <c r="N18" s="16"/>
      <c r="O18" s="32">
        <f t="shared" si="2"/>
      </c>
      <c r="P18" s="47"/>
      <c r="Q18" s="32"/>
      <c r="R18" s="51">
        <f t="shared" si="3"/>
        <v>100</v>
      </c>
    </row>
    <row r="19" spans="1:18" ht="14.25">
      <c r="A19" s="11" t="s">
        <v>42</v>
      </c>
      <c r="B19" s="12"/>
      <c r="C19" s="13"/>
      <c r="D19" s="14"/>
      <c r="E19" s="13"/>
      <c r="F19" s="15">
        <f t="shared" si="0"/>
        <v>0</v>
      </c>
      <c r="G19" s="16"/>
      <c r="H19" s="17"/>
      <c r="I19" s="17"/>
      <c r="J19" s="17"/>
      <c r="K19" s="17"/>
      <c r="L19" s="17"/>
      <c r="M19" s="45">
        <f t="shared" si="1"/>
        <v>0</v>
      </c>
      <c r="N19" s="16"/>
      <c r="O19" s="32">
        <f t="shared" si="2"/>
      </c>
      <c r="P19" s="47"/>
      <c r="Q19" s="32"/>
      <c r="R19" s="51">
        <f t="shared" si="3"/>
        <v>100</v>
      </c>
    </row>
    <row r="20" spans="1:18" ht="14.25">
      <c r="A20" s="11" t="s">
        <v>43</v>
      </c>
      <c r="B20" s="12"/>
      <c r="C20" s="13"/>
      <c r="D20" s="14"/>
      <c r="E20" s="13"/>
      <c r="F20" s="15">
        <f t="shared" si="0"/>
        <v>0</v>
      </c>
      <c r="G20" s="16"/>
      <c r="H20" s="17"/>
      <c r="I20" s="17"/>
      <c r="J20" s="17"/>
      <c r="K20" s="17"/>
      <c r="L20" s="17"/>
      <c r="M20" s="45">
        <f t="shared" si="1"/>
        <v>0</v>
      </c>
      <c r="N20" s="16"/>
      <c r="O20" s="32">
        <f t="shared" si="2"/>
      </c>
      <c r="P20" s="47"/>
      <c r="Q20" s="32"/>
      <c r="R20" s="51">
        <f t="shared" si="3"/>
        <v>100</v>
      </c>
    </row>
    <row r="21" spans="1:18" ht="14.25">
      <c r="A21" s="11" t="s">
        <v>44</v>
      </c>
      <c r="B21" s="12"/>
      <c r="C21" s="13"/>
      <c r="D21" s="14"/>
      <c r="E21" s="13"/>
      <c r="F21" s="15">
        <f t="shared" si="0"/>
        <v>0</v>
      </c>
      <c r="G21" s="16"/>
      <c r="H21" s="17"/>
      <c r="I21" s="17"/>
      <c r="J21" s="17"/>
      <c r="K21" s="17"/>
      <c r="L21" s="17"/>
      <c r="M21" s="45">
        <f t="shared" si="1"/>
        <v>0</v>
      </c>
      <c r="N21" s="16"/>
      <c r="O21" s="32">
        <f t="shared" si="2"/>
      </c>
      <c r="P21" s="47"/>
      <c r="Q21" s="32"/>
      <c r="R21" s="51">
        <f t="shared" si="3"/>
        <v>100</v>
      </c>
    </row>
    <row r="22" spans="1:18" ht="24">
      <c r="A22" s="11" t="s">
        <v>45</v>
      </c>
      <c r="B22" s="12"/>
      <c r="C22" s="13"/>
      <c r="D22" s="14"/>
      <c r="E22" s="13"/>
      <c r="F22" s="15">
        <f t="shared" si="0"/>
        <v>0</v>
      </c>
      <c r="G22" s="16"/>
      <c r="H22" s="17"/>
      <c r="I22" s="17">
        <v>-55</v>
      </c>
      <c r="J22" s="63" t="s">
        <v>88</v>
      </c>
      <c r="K22" s="17">
        <v>-20</v>
      </c>
      <c r="L22" s="17" t="s">
        <v>24</v>
      </c>
      <c r="M22" s="45">
        <f t="shared" si="1"/>
        <v>-75</v>
      </c>
      <c r="N22" s="16"/>
      <c r="O22" s="32">
        <f t="shared" si="2"/>
      </c>
      <c r="P22" s="47"/>
      <c r="Q22" s="32"/>
      <c r="R22" s="51">
        <f t="shared" si="3"/>
        <v>25</v>
      </c>
    </row>
    <row r="23" spans="1:18" ht="14.25">
      <c r="A23" s="11" t="s">
        <v>46</v>
      </c>
      <c r="B23" s="12">
        <v>-2</v>
      </c>
      <c r="C23" s="13" t="s">
        <v>47</v>
      </c>
      <c r="D23" s="14"/>
      <c r="E23" s="13"/>
      <c r="F23" s="15">
        <f t="shared" si="0"/>
        <v>-2</v>
      </c>
      <c r="G23" s="16"/>
      <c r="H23" s="17"/>
      <c r="I23" s="17"/>
      <c r="J23" s="17"/>
      <c r="K23" s="17"/>
      <c r="L23" s="17"/>
      <c r="M23" s="45">
        <f t="shared" si="1"/>
        <v>0</v>
      </c>
      <c r="N23" s="16"/>
      <c r="O23" s="32">
        <f t="shared" si="2"/>
      </c>
      <c r="P23" s="47"/>
      <c r="Q23" s="32"/>
      <c r="R23" s="51">
        <f t="shared" si="3"/>
        <v>98</v>
      </c>
    </row>
    <row r="24" spans="1:18" ht="14.25">
      <c r="A24" s="11" t="s">
        <v>48</v>
      </c>
      <c r="B24" s="12">
        <v>-12</v>
      </c>
      <c r="C24" s="13" t="s">
        <v>82</v>
      </c>
      <c r="D24" s="14"/>
      <c r="E24" s="13"/>
      <c r="F24" s="15">
        <f t="shared" si="0"/>
        <v>-12</v>
      </c>
      <c r="G24" s="16"/>
      <c r="H24" s="17"/>
      <c r="I24" s="17"/>
      <c r="J24" s="17"/>
      <c r="K24" s="17"/>
      <c r="L24" s="17"/>
      <c r="M24" s="45">
        <f t="shared" si="1"/>
        <v>0</v>
      </c>
      <c r="N24" s="16"/>
      <c r="O24" s="32">
        <f t="shared" si="2"/>
      </c>
      <c r="P24" s="47"/>
      <c r="Q24" s="32"/>
      <c r="R24" s="51">
        <f t="shared" si="3"/>
        <v>88</v>
      </c>
    </row>
    <row r="25" spans="1:18" ht="14.25">
      <c r="A25" s="11" t="s">
        <v>50</v>
      </c>
      <c r="B25" s="12"/>
      <c r="C25" s="13"/>
      <c r="D25" s="14"/>
      <c r="E25" s="13"/>
      <c r="F25" s="15">
        <f t="shared" si="0"/>
        <v>0</v>
      </c>
      <c r="G25" s="16"/>
      <c r="H25" s="17"/>
      <c r="I25" s="17"/>
      <c r="J25" s="17"/>
      <c r="K25" s="17"/>
      <c r="L25" s="17"/>
      <c r="M25" s="45">
        <f t="shared" si="1"/>
        <v>0</v>
      </c>
      <c r="N25" s="16"/>
      <c r="O25" s="32">
        <f t="shared" si="2"/>
      </c>
      <c r="P25" s="47"/>
      <c r="Q25" s="32"/>
      <c r="R25" s="51">
        <f t="shared" si="3"/>
        <v>100</v>
      </c>
    </row>
    <row r="26" spans="1:18" ht="14.25">
      <c r="A26" s="11" t="s">
        <v>51</v>
      </c>
      <c r="B26" s="12"/>
      <c r="C26" s="13"/>
      <c r="D26" s="14"/>
      <c r="E26" s="13"/>
      <c r="F26" s="15">
        <f t="shared" si="0"/>
        <v>0</v>
      </c>
      <c r="G26" s="16"/>
      <c r="H26" s="17"/>
      <c r="I26" s="17"/>
      <c r="J26" s="17"/>
      <c r="K26" s="17"/>
      <c r="L26" s="17"/>
      <c r="M26" s="45">
        <f t="shared" si="1"/>
        <v>0</v>
      </c>
      <c r="N26" s="16"/>
      <c r="O26" s="32">
        <f t="shared" si="2"/>
      </c>
      <c r="P26" s="47"/>
      <c r="Q26" s="32"/>
      <c r="R26" s="51">
        <f t="shared" si="3"/>
        <v>100</v>
      </c>
    </row>
    <row r="27" spans="1:18" ht="14.25">
      <c r="A27" s="11" t="s">
        <v>52</v>
      </c>
      <c r="B27" s="12"/>
      <c r="C27" s="13"/>
      <c r="D27" s="14"/>
      <c r="E27" s="13"/>
      <c r="F27" s="15">
        <f t="shared" si="0"/>
        <v>0</v>
      </c>
      <c r="G27" s="16"/>
      <c r="H27" s="17"/>
      <c r="I27" s="17"/>
      <c r="J27" s="17"/>
      <c r="K27" s="17"/>
      <c r="L27" s="17"/>
      <c r="M27" s="45">
        <f t="shared" si="1"/>
        <v>0</v>
      </c>
      <c r="N27" s="16"/>
      <c r="O27" s="32">
        <f t="shared" si="2"/>
      </c>
      <c r="P27" s="47"/>
      <c r="Q27" s="32"/>
      <c r="R27" s="51">
        <f t="shared" si="3"/>
        <v>100</v>
      </c>
    </row>
    <row r="28" spans="1:18" ht="14.25">
      <c r="A28" s="11" t="s">
        <v>53</v>
      </c>
      <c r="B28" s="12">
        <v>-3</v>
      </c>
      <c r="C28" s="13" t="s">
        <v>89</v>
      </c>
      <c r="D28" s="14"/>
      <c r="E28" s="13"/>
      <c r="F28" s="15">
        <f t="shared" si="0"/>
        <v>-3</v>
      </c>
      <c r="G28" s="16"/>
      <c r="H28" s="17"/>
      <c r="I28" s="17"/>
      <c r="J28" s="17"/>
      <c r="K28" s="17"/>
      <c r="L28" s="17"/>
      <c r="M28" s="45">
        <f t="shared" si="1"/>
        <v>0</v>
      </c>
      <c r="N28" s="16"/>
      <c r="O28" s="32">
        <f t="shared" si="2"/>
      </c>
      <c r="P28" s="47"/>
      <c r="Q28" s="32"/>
      <c r="R28" s="51">
        <f t="shared" si="3"/>
        <v>97</v>
      </c>
    </row>
    <row r="29" spans="1:18" ht="24">
      <c r="A29" s="11" t="s">
        <v>54</v>
      </c>
      <c r="B29" s="12">
        <v>-10.5</v>
      </c>
      <c r="C29" s="13" t="s">
        <v>90</v>
      </c>
      <c r="D29" s="14"/>
      <c r="E29" s="13"/>
      <c r="F29" s="15">
        <f t="shared" si="0"/>
        <v>-10.5</v>
      </c>
      <c r="G29" s="16"/>
      <c r="H29" s="17"/>
      <c r="I29" s="17"/>
      <c r="J29" s="17"/>
      <c r="K29" s="17"/>
      <c r="L29" s="17"/>
      <c r="M29" s="45">
        <f t="shared" si="1"/>
        <v>0</v>
      </c>
      <c r="N29" s="16"/>
      <c r="O29" s="32">
        <f t="shared" si="2"/>
      </c>
      <c r="P29" s="47"/>
      <c r="Q29" s="32"/>
      <c r="R29" s="51">
        <f t="shared" si="3"/>
        <v>89.5</v>
      </c>
    </row>
    <row r="30" spans="1:18" ht="24">
      <c r="A30" s="11" t="s">
        <v>56</v>
      </c>
      <c r="B30" s="12">
        <v>-0.5</v>
      </c>
      <c r="C30" s="13" t="s">
        <v>91</v>
      </c>
      <c r="D30" s="14"/>
      <c r="E30" s="13"/>
      <c r="F30" s="15">
        <f t="shared" si="0"/>
        <v>-0.5</v>
      </c>
      <c r="G30" s="16"/>
      <c r="H30" s="17"/>
      <c r="I30" s="17">
        <v>-75</v>
      </c>
      <c r="J30" s="63" t="s">
        <v>92</v>
      </c>
      <c r="K30" s="17"/>
      <c r="L30" s="17"/>
      <c r="M30" s="45">
        <f t="shared" si="1"/>
        <v>-75</v>
      </c>
      <c r="N30" s="16"/>
      <c r="O30" s="32">
        <f t="shared" si="2"/>
      </c>
      <c r="P30" s="47"/>
      <c r="Q30" s="32"/>
      <c r="R30" s="51">
        <f t="shared" si="3"/>
        <v>24.5</v>
      </c>
    </row>
    <row r="31" spans="1:18" ht="24">
      <c r="A31" s="11" t="s">
        <v>57</v>
      </c>
      <c r="B31" s="12"/>
      <c r="C31" s="13"/>
      <c r="D31" s="14"/>
      <c r="E31" s="13"/>
      <c r="F31" s="15">
        <f t="shared" si="0"/>
        <v>0</v>
      </c>
      <c r="G31" s="16"/>
      <c r="H31" s="17"/>
      <c r="I31" s="17">
        <v>-55</v>
      </c>
      <c r="J31" s="63" t="s">
        <v>88</v>
      </c>
      <c r="K31" s="17"/>
      <c r="L31" s="17"/>
      <c r="M31" s="45">
        <f t="shared" si="1"/>
        <v>-55</v>
      </c>
      <c r="N31" s="16"/>
      <c r="O31" s="32">
        <f t="shared" si="2"/>
      </c>
      <c r="P31" s="47"/>
      <c r="Q31" s="32"/>
      <c r="R31" s="51">
        <f t="shared" si="3"/>
        <v>45</v>
      </c>
    </row>
    <row r="32" spans="1:18" ht="14.25">
      <c r="A32" s="18" t="s">
        <v>58</v>
      </c>
      <c r="B32" s="19"/>
      <c r="C32" s="20"/>
      <c r="D32" s="21"/>
      <c r="E32" s="20"/>
      <c r="F32" s="22">
        <f t="shared" si="0"/>
        <v>0</v>
      </c>
      <c r="G32" s="23"/>
      <c r="H32" s="24"/>
      <c r="I32" s="24"/>
      <c r="J32" s="24"/>
      <c r="K32" s="24"/>
      <c r="L32" s="24"/>
      <c r="M32" s="48">
        <f t="shared" si="1"/>
        <v>0</v>
      </c>
      <c r="N32" s="23"/>
      <c r="O32" s="35">
        <f t="shared" si="2"/>
      </c>
      <c r="P32" s="49"/>
      <c r="Q32" s="35"/>
      <c r="R32" s="52">
        <f t="shared" si="3"/>
        <v>100</v>
      </c>
    </row>
  </sheetData>
  <sheetProtection password="CC45" sheet="1" formatRows="0"/>
  <protectedRanges>
    <protectedRange sqref="O2" name="早操特殊"/>
    <protectedRange sqref="J2" name="审表"/>
    <protectedRange sqref="D2" name="到班情况"/>
    <protectedRange sqref="B2" name="值班教师"/>
    <protectedRange sqref="N5:N32" name="早操检查"/>
    <protectedRange sqref="B5:E32" name="纪律检查"/>
    <protectedRange sqref="G5:L32" name="卫生检查"/>
    <protectedRange sqref="P5:Q32" name="任务完成"/>
    <protectedRange sqref="F2" name="制表"/>
    <protectedRange sqref="M2:N2 Q2:R2" name="检查日期"/>
  </protectedRanges>
  <mergeCells count="13">
    <mergeCell ref="I4:J4"/>
    <mergeCell ref="K4:L4"/>
    <mergeCell ref="N4:O4"/>
    <mergeCell ref="A3:A4"/>
    <mergeCell ref="R3:R4"/>
    <mergeCell ref="P3:Q4"/>
    <mergeCell ref="A1:R1"/>
    <mergeCell ref="B3:F3"/>
    <mergeCell ref="G3:M3"/>
    <mergeCell ref="N3:O3"/>
    <mergeCell ref="B4:C4"/>
    <mergeCell ref="D4:E4"/>
    <mergeCell ref="G4:H4"/>
  </mergeCells>
  <dataValidations count="18">
    <dataValidation type="list" allowBlank="1" showInputMessage="1" showErrorMessage="1" sqref="D2">
      <formula1>"到班,未到班"</formula1>
    </dataValidation>
    <dataValidation type="list" allowBlank="1" showInputMessage="1" sqref="D5:D32">
      <formula1>"-0.5,-1,-1.5,-2,-2.5,-3,-3.5,-4,-4.5,-5,-6,-6.5,-7,-7.5,-8,-8.5,-9,-9.5,-10"</formula1>
    </dataValidation>
    <dataValidation type="list" allowBlank="1" showInputMessage="1" sqref="J5:J32">
      <formula1>"打扫不及时,打扫不彻底,上午无人打扫无人签到,下午无人打扫无人签到,全天无人打扫无人签到"</formula1>
    </dataValidation>
    <dataValidation type="list" allowBlank="1" showInputMessage="1" showErrorMessage="1" sqref="O2">
      <formula1>"因天气原因未出操,因学校广播故障未出操,其他原因未出操"</formula1>
    </dataValidation>
    <dataValidation allowBlank="1" showInputMessage="1" sqref="F5:F32"/>
    <dataValidation type="list" allowBlank="1" showInputMessage="1" showErrorMessage="1" prompt="选择月份" sqref="Q2">
      <formula1>"1,2,3,4,5,6,7,8,9,10,11,12"</formula1>
    </dataValidation>
    <dataValidation type="list" allowBlank="1" showInputMessage="1" showErrorMessage="1" prompt="选择日期" sqref="R2">
      <formula1>"1,2,3,4,5,6,7,8,9,10,11,12,13,14,15,16,17,18,19,20,21,22,23,24,25,26,27,28,29,30,31"</formula1>
    </dataValidation>
    <dataValidation type="list" allowBlank="1" showInputMessage="1" sqref="B5:B32">
      <formula1>"-0.5,-1,-1.5,-2,-2.5,-3,-3.5,-4,-4.5,-5,-5.5,-6,-6.5,-7,-7.5,8,-8.5,-9,-9.5,10"</formula1>
    </dataValidation>
    <dataValidation type="list" allowBlank="1" showInputMessage="1" sqref="C5:C32">
      <formula1>"迟到,旷课,整体纪律差,玩手机,打牌,集体早退,集体旷课"</formula1>
    </dataValidation>
    <dataValidation type="list" allowBlank="1" showInputMessage="1" showErrorMessage="1" sqref="L5:L32">
      <formula1>"打扫不彻底,地面未打扫,电器未擦净,楼梯道未打扫,垃圾未倒,黑板未擦,黑板不清洁,上午未打扫,下午未打扫,全天未打扫"</formula1>
    </dataValidation>
    <dataValidation type="list" allowBlank="1" showInputMessage="1" sqref="E5:E32">
      <formula1>"染彩发,染指甲,戴戒指,戴耳环耳钉,戴手链脚链,男生长发,公共场所穿背心,公共场所穿拖鞋"</formula1>
    </dataValidation>
    <dataValidation type="list" allowBlank="1" showInputMessage="1" sqref="G5:G32">
      <formula1>"-5,-10,-15,-20,-25,-30"</formula1>
    </dataValidation>
    <dataValidation type="list" allowBlank="1" showInputMessage="1" sqref="H5:H32">
      <formula1>"烟头,小片落叶,大片落叶,打扫不及时,无人打扫"</formula1>
    </dataValidation>
    <dataValidation type="list" allowBlank="1" showInputMessage="1" sqref="I5:I32">
      <formula1>"-5,-10,-15,20,-30,-40,-45,-90"</formula1>
    </dataValidation>
    <dataValidation type="list" allowBlank="1" showInputMessage="1" sqref="K5:K32">
      <formula1>"-5,-10,-15,-20,-25,-30,-40,-45,-90"</formula1>
    </dataValidation>
    <dataValidation type="list" allowBlank="1" showInputMessage="1" sqref="N5:N32">
      <formula1>"-1,-2,-3,-4,-5,-6,-7,-8,-9,-10,-11,-12,-13,-14,-15"</formula1>
    </dataValidation>
    <dataValidation type="list" allowBlank="1" showInputMessage="1" showErrorMessage="1" sqref="P5:P32">
      <formula1>"-0.5,-1,-1.5,-2,-2.5,-3,-3.5,-4,-4.5,-5"</formula1>
    </dataValidation>
    <dataValidation type="list" allowBlank="1" showInputMessage="1" sqref="Q5:Q32">
      <formula1>"班级日志未交示签到,信息反馈表未交,广播稿未完成,班长未开例会,团支书未开例会,班长和团支书未开例会"</formula1>
    </dataValidation>
  </dataValidations>
  <printOptions/>
  <pageMargins left="0.75" right="0.75" top="1" bottom="1" header="0.5" footer="0.5"/>
  <pageSetup horizontalDpi="600" verticalDpi="600" orientation="landscape" paperSize="9" scale="66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2"/>
  <sheetViews>
    <sheetView zoomScalePageLayoutView="0" workbookViewId="0" topLeftCell="A1">
      <pane xSplit="1" ySplit="4" topLeftCell="D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32" sqref="J32"/>
    </sheetView>
  </sheetViews>
  <sheetFormatPr defaultColWidth="9.00390625" defaultRowHeight="14.25"/>
  <cols>
    <col min="1" max="1" width="12.625" style="2" customWidth="1"/>
    <col min="2" max="2" width="7.625" style="3" customWidth="1"/>
    <col min="3" max="3" width="20.625" style="2" customWidth="1"/>
    <col min="4" max="4" width="7.625" style="3" customWidth="1"/>
    <col min="5" max="5" width="20.625" style="2" customWidth="1"/>
    <col min="6" max="6" width="8.875" style="3" customWidth="1"/>
    <col min="7" max="7" width="8.75390625" style="2" customWidth="1"/>
    <col min="8" max="8" width="20.625" style="4" customWidth="1"/>
    <col min="9" max="9" width="7.625" style="4" customWidth="1"/>
    <col min="10" max="10" width="20.625" style="4" customWidth="1"/>
    <col min="11" max="11" width="7.625" style="4" customWidth="1"/>
    <col min="12" max="12" width="20.625" style="2" customWidth="1"/>
    <col min="13" max="13" width="8.875" style="2" customWidth="1"/>
    <col min="14" max="14" width="9.25390625" style="2" customWidth="1"/>
    <col min="15" max="15" width="20.625" style="2" customWidth="1"/>
    <col min="16" max="16" width="8.875" style="2" customWidth="1"/>
    <col min="17" max="17" width="20.625" style="2" customWidth="1"/>
    <col min="18" max="18" width="9.875" style="2" customWidth="1"/>
    <col min="19" max="16384" width="9.00390625" style="2" customWidth="1"/>
  </cols>
  <sheetData>
    <row r="1" spans="1:18" ht="22.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1:18" s="1" customFormat="1" ht="16.5" customHeight="1">
      <c r="A2" s="37" t="s">
        <v>1</v>
      </c>
      <c r="B2" s="53"/>
      <c r="C2" s="27" t="s">
        <v>2</v>
      </c>
      <c r="D2" s="38"/>
      <c r="E2" s="39" t="s">
        <v>4</v>
      </c>
      <c r="F2" s="54" t="s">
        <v>7</v>
      </c>
      <c r="G2" s="55"/>
      <c r="H2" s="56"/>
      <c r="I2" s="57" t="s">
        <v>6</v>
      </c>
      <c r="J2" s="58" t="s">
        <v>93</v>
      </c>
      <c r="K2" s="59"/>
      <c r="L2" s="60"/>
      <c r="M2" s="60"/>
      <c r="N2" s="61" t="s">
        <v>8</v>
      </c>
      <c r="O2" s="43"/>
      <c r="P2" s="62" t="s">
        <v>9</v>
      </c>
      <c r="Q2" s="50">
        <v>12</v>
      </c>
      <c r="R2" s="36">
        <v>24</v>
      </c>
    </row>
    <row r="3" spans="1:18" ht="14.25" customHeight="1">
      <c r="A3" s="66" t="s">
        <v>10</v>
      </c>
      <c r="B3" s="70" t="s">
        <v>11</v>
      </c>
      <c r="C3" s="75"/>
      <c r="D3" s="75"/>
      <c r="E3" s="75"/>
      <c r="F3" s="71"/>
      <c r="G3" s="72" t="s">
        <v>12</v>
      </c>
      <c r="H3" s="76"/>
      <c r="I3" s="76"/>
      <c r="J3" s="76"/>
      <c r="K3" s="76"/>
      <c r="L3" s="76"/>
      <c r="M3" s="73"/>
      <c r="N3" s="72" t="s">
        <v>13</v>
      </c>
      <c r="O3" s="73"/>
      <c r="P3" s="70" t="s">
        <v>14</v>
      </c>
      <c r="Q3" s="71"/>
      <c r="R3" s="68" t="s">
        <v>15</v>
      </c>
    </row>
    <row r="4" spans="1:18" ht="16.5" customHeight="1">
      <c r="A4" s="67"/>
      <c r="B4" s="77" t="s">
        <v>16</v>
      </c>
      <c r="C4" s="78"/>
      <c r="D4" s="79" t="s">
        <v>17</v>
      </c>
      <c r="E4" s="78"/>
      <c r="F4" s="10" t="s">
        <v>18</v>
      </c>
      <c r="G4" s="80" t="s">
        <v>19</v>
      </c>
      <c r="H4" s="81"/>
      <c r="I4" s="81" t="s">
        <v>20</v>
      </c>
      <c r="J4" s="81"/>
      <c r="K4" s="81" t="s">
        <v>21</v>
      </c>
      <c r="L4" s="81"/>
      <c r="M4" s="10" t="s">
        <v>18</v>
      </c>
      <c r="N4" s="80" t="s">
        <v>22</v>
      </c>
      <c r="O4" s="82"/>
      <c r="P4" s="72"/>
      <c r="Q4" s="73"/>
      <c r="R4" s="69"/>
    </row>
    <row r="5" spans="1:18" ht="14.25">
      <c r="A5" s="11" t="s">
        <v>23</v>
      </c>
      <c r="B5" s="12"/>
      <c r="C5" s="13"/>
      <c r="D5" s="14"/>
      <c r="E5" s="13"/>
      <c r="F5" s="15">
        <f>B5+D5</f>
        <v>0</v>
      </c>
      <c r="G5" s="16"/>
      <c r="H5" s="17"/>
      <c r="I5" s="17">
        <v>-20</v>
      </c>
      <c r="J5" s="17" t="s">
        <v>94</v>
      </c>
      <c r="K5" s="17"/>
      <c r="L5" s="17"/>
      <c r="M5" s="45">
        <f>I5+K5</f>
        <v>-20</v>
      </c>
      <c r="N5" s="16"/>
      <c r="O5" s="32">
        <f>IF(N5&lt;&gt;0,"旷操"&amp;ABS(N5)&amp;"人","")</f>
      </c>
      <c r="P5" s="46"/>
      <c r="Q5" s="32"/>
      <c r="R5" s="51">
        <f>100+F5+G5+M5+N5+P5</f>
        <v>80</v>
      </c>
    </row>
    <row r="6" spans="1:18" ht="14.25">
      <c r="A6" s="11" t="s">
        <v>25</v>
      </c>
      <c r="B6" s="12"/>
      <c r="C6" s="13"/>
      <c r="D6" s="14"/>
      <c r="E6" s="13"/>
      <c r="F6" s="15">
        <f aca="true" t="shared" si="0" ref="F6:F32">B6+D6</f>
        <v>0</v>
      </c>
      <c r="G6" s="16"/>
      <c r="H6" s="17"/>
      <c r="I6" s="17"/>
      <c r="J6" s="17"/>
      <c r="K6" s="17"/>
      <c r="L6" s="17"/>
      <c r="M6" s="45">
        <f aca="true" t="shared" si="1" ref="M6:M32">I6+K6</f>
        <v>0</v>
      </c>
      <c r="N6" s="16"/>
      <c r="O6" s="32">
        <f aca="true" t="shared" si="2" ref="O6:O32">IF(N6&lt;&gt;0,"旷操"&amp;ABS(N6)&amp;"人","")</f>
      </c>
      <c r="P6" s="47"/>
      <c r="Q6" s="32"/>
      <c r="R6" s="51">
        <f aca="true" t="shared" si="3" ref="R6:R32">100+F6+G6+M6+N6+P6</f>
        <v>100</v>
      </c>
    </row>
    <row r="7" spans="1:18" ht="24">
      <c r="A7" s="11" t="s">
        <v>27</v>
      </c>
      <c r="B7" s="12"/>
      <c r="C7" s="13"/>
      <c r="D7" s="14"/>
      <c r="E7" s="13"/>
      <c r="F7" s="15">
        <f t="shared" si="0"/>
        <v>0</v>
      </c>
      <c r="G7" s="16"/>
      <c r="H7" s="17"/>
      <c r="I7" s="17">
        <v>-55</v>
      </c>
      <c r="J7" s="17" t="s">
        <v>95</v>
      </c>
      <c r="K7" s="17">
        <v>-45</v>
      </c>
      <c r="L7" s="17" t="s">
        <v>24</v>
      </c>
      <c r="M7" s="45">
        <f t="shared" si="1"/>
        <v>-100</v>
      </c>
      <c r="N7" s="16"/>
      <c r="O7" s="32">
        <f t="shared" si="2"/>
      </c>
      <c r="P7" s="47"/>
      <c r="Q7" s="32"/>
      <c r="R7" s="51">
        <f t="shared" si="3"/>
        <v>0</v>
      </c>
    </row>
    <row r="8" spans="1:18" ht="14.25">
      <c r="A8" s="11" t="s">
        <v>28</v>
      </c>
      <c r="B8" s="12"/>
      <c r="C8" s="13"/>
      <c r="D8" s="14"/>
      <c r="E8" s="13"/>
      <c r="F8" s="15">
        <f t="shared" si="0"/>
        <v>0</v>
      </c>
      <c r="G8" s="16"/>
      <c r="H8" s="17"/>
      <c r="I8" s="17"/>
      <c r="J8" s="17"/>
      <c r="K8" s="17"/>
      <c r="L8" s="17"/>
      <c r="M8" s="45">
        <f t="shared" si="1"/>
        <v>0</v>
      </c>
      <c r="N8" s="16"/>
      <c r="O8" s="32">
        <f t="shared" si="2"/>
      </c>
      <c r="P8" s="47"/>
      <c r="Q8" s="32"/>
      <c r="R8" s="51">
        <f t="shared" si="3"/>
        <v>100</v>
      </c>
    </row>
    <row r="9" spans="1:18" ht="14.25">
      <c r="A9" s="11" t="s">
        <v>30</v>
      </c>
      <c r="B9" s="12"/>
      <c r="C9" s="13"/>
      <c r="D9" s="14"/>
      <c r="E9" s="13"/>
      <c r="F9" s="15">
        <f t="shared" si="0"/>
        <v>0</v>
      </c>
      <c r="G9" s="16"/>
      <c r="H9" s="17"/>
      <c r="I9" s="17"/>
      <c r="J9" s="17"/>
      <c r="K9" s="17"/>
      <c r="L9" s="17"/>
      <c r="M9" s="45">
        <f t="shared" si="1"/>
        <v>0</v>
      </c>
      <c r="N9" s="16"/>
      <c r="O9" s="32">
        <f t="shared" si="2"/>
      </c>
      <c r="P9" s="47"/>
      <c r="Q9" s="32"/>
      <c r="R9" s="51">
        <f t="shared" si="3"/>
        <v>100</v>
      </c>
    </row>
    <row r="10" spans="1:18" ht="14.25">
      <c r="A10" s="11" t="s">
        <v>31</v>
      </c>
      <c r="B10" s="12"/>
      <c r="C10" s="13"/>
      <c r="D10" s="14"/>
      <c r="E10" s="13"/>
      <c r="F10" s="15">
        <f t="shared" si="0"/>
        <v>0</v>
      </c>
      <c r="G10" s="16"/>
      <c r="H10" s="17"/>
      <c r="I10" s="17"/>
      <c r="J10" s="17"/>
      <c r="K10" s="17">
        <v>-45</v>
      </c>
      <c r="L10" s="17" t="s">
        <v>24</v>
      </c>
      <c r="M10" s="45">
        <f t="shared" si="1"/>
        <v>-45</v>
      </c>
      <c r="N10" s="16"/>
      <c r="O10" s="32">
        <f t="shared" si="2"/>
      </c>
      <c r="P10" s="47"/>
      <c r="Q10" s="32"/>
      <c r="R10" s="51">
        <f t="shared" si="3"/>
        <v>55</v>
      </c>
    </row>
    <row r="11" spans="1:18" ht="14.25">
      <c r="A11" s="11" t="s">
        <v>33</v>
      </c>
      <c r="B11" s="12"/>
      <c r="C11" s="13"/>
      <c r="D11" s="14"/>
      <c r="E11" s="13"/>
      <c r="F11" s="15">
        <f t="shared" si="0"/>
        <v>0</v>
      </c>
      <c r="G11" s="16"/>
      <c r="H11" s="17"/>
      <c r="I11" s="17"/>
      <c r="J11" s="17"/>
      <c r="K11" s="17"/>
      <c r="L11" s="17"/>
      <c r="M11" s="45">
        <f t="shared" si="1"/>
        <v>0</v>
      </c>
      <c r="N11" s="16"/>
      <c r="O11" s="32">
        <f t="shared" si="2"/>
      </c>
      <c r="P11" s="47"/>
      <c r="Q11" s="32"/>
      <c r="R11" s="51">
        <f t="shared" si="3"/>
        <v>100</v>
      </c>
    </row>
    <row r="12" spans="1:18" ht="14.25">
      <c r="A12" s="11" t="s">
        <v>35</v>
      </c>
      <c r="B12" s="12"/>
      <c r="C12" s="13"/>
      <c r="D12" s="14"/>
      <c r="E12" s="13"/>
      <c r="F12" s="15">
        <f t="shared" si="0"/>
        <v>0</v>
      </c>
      <c r="G12" s="16"/>
      <c r="H12" s="17"/>
      <c r="I12" s="17"/>
      <c r="J12" s="17"/>
      <c r="K12" s="17"/>
      <c r="L12" s="17"/>
      <c r="M12" s="45">
        <f t="shared" si="1"/>
        <v>0</v>
      </c>
      <c r="N12" s="16"/>
      <c r="O12" s="32">
        <f t="shared" si="2"/>
      </c>
      <c r="P12" s="47"/>
      <c r="Q12" s="32"/>
      <c r="R12" s="51">
        <f t="shared" si="3"/>
        <v>100</v>
      </c>
    </row>
    <row r="13" spans="1:18" ht="14.25">
      <c r="A13" s="11" t="s">
        <v>36</v>
      </c>
      <c r="B13" s="12"/>
      <c r="C13" s="13"/>
      <c r="D13" s="14"/>
      <c r="E13" s="13"/>
      <c r="F13" s="15">
        <f t="shared" si="0"/>
        <v>0</v>
      </c>
      <c r="G13" s="16"/>
      <c r="H13" s="17"/>
      <c r="I13" s="17"/>
      <c r="J13" s="17"/>
      <c r="K13" s="17"/>
      <c r="L13" s="17"/>
      <c r="M13" s="45">
        <f t="shared" si="1"/>
        <v>0</v>
      </c>
      <c r="N13" s="16"/>
      <c r="O13" s="32">
        <f t="shared" si="2"/>
      </c>
      <c r="P13" s="47"/>
      <c r="Q13" s="32"/>
      <c r="R13" s="51">
        <f t="shared" si="3"/>
        <v>100</v>
      </c>
    </row>
    <row r="14" spans="1:18" ht="14.25">
      <c r="A14" s="11" t="s">
        <v>37</v>
      </c>
      <c r="B14" s="12"/>
      <c r="C14" s="13"/>
      <c r="D14" s="14"/>
      <c r="E14" s="13"/>
      <c r="F14" s="15">
        <f t="shared" si="0"/>
        <v>0</v>
      </c>
      <c r="G14" s="16"/>
      <c r="H14" s="17"/>
      <c r="I14" s="17"/>
      <c r="J14" s="17"/>
      <c r="K14" s="17"/>
      <c r="L14" s="17"/>
      <c r="M14" s="45">
        <f t="shared" si="1"/>
        <v>0</v>
      </c>
      <c r="N14" s="16"/>
      <c r="O14" s="32">
        <f t="shared" si="2"/>
      </c>
      <c r="P14" s="47"/>
      <c r="Q14" s="32"/>
      <c r="R14" s="51">
        <f t="shared" si="3"/>
        <v>100</v>
      </c>
    </row>
    <row r="15" spans="1:18" ht="14.25">
      <c r="A15" s="11" t="s">
        <v>38</v>
      </c>
      <c r="B15" s="12"/>
      <c r="C15" s="13"/>
      <c r="D15" s="14"/>
      <c r="E15" s="13"/>
      <c r="F15" s="15">
        <f t="shared" si="0"/>
        <v>0</v>
      </c>
      <c r="G15" s="16"/>
      <c r="H15" s="17"/>
      <c r="I15" s="17"/>
      <c r="J15" s="17"/>
      <c r="K15" s="17"/>
      <c r="L15" s="17"/>
      <c r="M15" s="45">
        <f t="shared" si="1"/>
        <v>0</v>
      </c>
      <c r="N15" s="16"/>
      <c r="O15" s="32">
        <f t="shared" si="2"/>
      </c>
      <c r="P15" s="47"/>
      <c r="Q15" s="32"/>
      <c r="R15" s="51">
        <f t="shared" si="3"/>
        <v>100</v>
      </c>
    </row>
    <row r="16" spans="1:18" ht="14.25">
      <c r="A16" s="11" t="s">
        <v>39</v>
      </c>
      <c r="B16" s="12"/>
      <c r="C16" s="13"/>
      <c r="D16" s="14"/>
      <c r="E16" s="13"/>
      <c r="F16" s="15">
        <f t="shared" si="0"/>
        <v>0</v>
      </c>
      <c r="G16" s="16"/>
      <c r="H16" s="17"/>
      <c r="I16" s="17"/>
      <c r="J16" s="17"/>
      <c r="K16" s="17"/>
      <c r="L16" s="17"/>
      <c r="M16" s="45">
        <f t="shared" si="1"/>
        <v>0</v>
      </c>
      <c r="N16" s="16"/>
      <c r="O16" s="32">
        <f t="shared" si="2"/>
      </c>
      <c r="P16" s="47"/>
      <c r="Q16" s="32"/>
      <c r="R16" s="51">
        <f t="shared" si="3"/>
        <v>100</v>
      </c>
    </row>
    <row r="17" spans="1:18" ht="14.25">
      <c r="A17" s="11" t="s">
        <v>40</v>
      </c>
      <c r="B17" s="12"/>
      <c r="C17" s="13"/>
      <c r="D17" s="14"/>
      <c r="E17" s="13"/>
      <c r="F17" s="15">
        <f t="shared" si="0"/>
        <v>0</v>
      </c>
      <c r="G17" s="16"/>
      <c r="H17" s="17"/>
      <c r="I17" s="17"/>
      <c r="J17" s="17"/>
      <c r="K17" s="17"/>
      <c r="L17" s="17"/>
      <c r="M17" s="45">
        <f t="shared" si="1"/>
        <v>0</v>
      </c>
      <c r="N17" s="16"/>
      <c r="O17" s="32">
        <f t="shared" si="2"/>
      </c>
      <c r="P17" s="47"/>
      <c r="Q17" s="32"/>
      <c r="R17" s="51">
        <f t="shared" si="3"/>
        <v>100</v>
      </c>
    </row>
    <row r="18" spans="1:18" ht="14.25">
      <c r="A18" s="11" t="s">
        <v>41</v>
      </c>
      <c r="B18" s="12"/>
      <c r="C18" s="13"/>
      <c r="D18" s="14"/>
      <c r="E18" s="13"/>
      <c r="F18" s="15">
        <f t="shared" si="0"/>
        <v>0</v>
      </c>
      <c r="G18" s="16"/>
      <c r="H18" s="17"/>
      <c r="I18" s="17"/>
      <c r="J18" s="17"/>
      <c r="K18" s="17"/>
      <c r="L18" s="17"/>
      <c r="M18" s="45">
        <f t="shared" si="1"/>
        <v>0</v>
      </c>
      <c r="N18" s="16"/>
      <c r="O18" s="32">
        <f t="shared" si="2"/>
      </c>
      <c r="P18" s="47"/>
      <c r="Q18" s="32"/>
      <c r="R18" s="51">
        <f t="shared" si="3"/>
        <v>100</v>
      </c>
    </row>
    <row r="19" spans="1:18" ht="14.25">
      <c r="A19" s="11" t="s">
        <v>42</v>
      </c>
      <c r="B19" s="12"/>
      <c r="C19" s="13"/>
      <c r="D19" s="14"/>
      <c r="E19" s="13"/>
      <c r="F19" s="15">
        <f t="shared" si="0"/>
        <v>0</v>
      </c>
      <c r="G19" s="16"/>
      <c r="H19" s="17"/>
      <c r="I19" s="17"/>
      <c r="J19" s="17"/>
      <c r="K19" s="17"/>
      <c r="L19" s="17"/>
      <c r="M19" s="45">
        <f t="shared" si="1"/>
        <v>0</v>
      </c>
      <c r="N19" s="16"/>
      <c r="O19" s="32">
        <f t="shared" si="2"/>
      </c>
      <c r="P19" s="47"/>
      <c r="Q19" s="32"/>
      <c r="R19" s="51">
        <f t="shared" si="3"/>
        <v>100</v>
      </c>
    </row>
    <row r="20" spans="1:18" ht="14.25">
      <c r="A20" s="11" t="s">
        <v>43</v>
      </c>
      <c r="B20" s="12"/>
      <c r="C20" s="13"/>
      <c r="D20" s="14"/>
      <c r="E20" s="13"/>
      <c r="F20" s="15">
        <f t="shared" si="0"/>
        <v>0</v>
      </c>
      <c r="G20" s="16"/>
      <c r="H20" s="17"/>
      <c r="I20" s="17"/>
      <c r="J20" s="17"/>
      <c r="K20" s="17"/>
      <c r="L20" s="17"/>
      <c r="M20" s="45">
        <f t="shared" si="1"/>
        <v>0</v>
      </c>
      <c r="N20" s="16"/>
      <c r="O20" s="32">
        <f t="shared" si="2"/>
      </c>
      <c r="P20" s="47"/>
      <c r="Q20" s="32"/>
      <c r="R20" s="51">
        <f t="shared" si="3"/>
        <v>100</v>
      </c>
    </row>
    <row r="21" spans="1:18" ht="14.25">
      <c r="A21" s="11" t="s">
        <v>44</v>
      </c>
      <c r="B21" s="12"/>
      <c r="C21" s="13"/>
      <c r="D21" s="14"/>
      <c r="E21" s="13"/>
      <c r="F21" s="15">
        <f t="shared" si="0"/>
        <v>0</v>
      </c>
      <c r="G21" s="16"/>
      <c r="H21" s="17"/>
      <c r="I21" s="17"/>
      <c r="J21" s="17"/>
      <c r="K21" s="17"/>
      <c r="L21" s="17"/>
      <c r="M21" s="45">
        <f t="shared" si="1"/>
        <v>0</v>
      </c>
      <c r="N21" s="16"/>
      <c r="O21" s="32">
        <f t="shared" si="2"/>
      </c>
      <c r="P21" s="47"/>
      <c r="Q21" s="32"/>
      <c r="R21" s="51">
        <f t="shared" si="3"/>
        <v>100</v>
      </c>
    </row>
    <row r="22" spans="1:18" ht="14.25">
      <c r="A22" s="11" t="s">
        <v>45</v>
      </c>
      <c r="B22" s="12"/>
      <c r="C22" s="13"/>
      <c r="D22" s="14"/>
      <c r="E22" s="13"/>
      <c r="F22" s="15">
        <f t="shared" si="0"/>
        <v>0</v>
      </c>
      <c r="G22" s="16"/>
      <c r="H22" s="17"/>
      <c r="I22" s="17"/>
      <c r="J22" s="17"/>
      <c r="K22" s="17">
        <v>-45</v>
      </c>
      <c r="L22" s="17" t="s">
        <v>24</v>
      </c>
      <c r="M22" s="45">
        <f t="shared" si="1"/>
        <v>-45</v>
      </c>
      <c r="N22" s="16"/>
      <c r="O22" s="32">
        <f t="shared" si="2"/>
      </c>
      <c r="P22" s="47"/>
      <c r="Q22" s="32"/>
      <c r="R22" s="51">
        <f t="shared" si="3"/>
        <v>55</v>
      </c>
    </row>
    <row r="23" spans="1:18" ht="14.25">
      <c r="A23" s="11" t="s">
        <v>46</v>
      </c>
      <c r="B23" s="12"/>
      <c r="C23" s="13"/>
      <c r="D23" s="14"/>
      <c r="E23" s="13"/>
      <c r="F23" s="15">
        <f t="shared" si="0"/>
        <v>0</v>
      </c>
      <c r="G23" s="16"/>
      <c r="H23" s="17"/>
      <c r="I23" s="17"/>
      <c r="J23" s="17"/>
      <c r="K23" s="17"/>
      <c r="L23" s="17"/>
      <c r="M23" s="45">
        <f t="shared" si="1"/>
        <v>0</v>
      </c>
      <c r="N23" s="16"/>
      <c r="O23" s="32">
        <f t="shared" si="2"/>
      </c>
      <c r="P23" s="47"/>
      <c r="Q23" s="32"/>
      <c r="R23" s="51">
        <f t="shared" si="3"/>
        <v>100</v>
      </c>
    </row>
    <row r="24" spans="1:18" ht="14.25">
      <c r="A24" s="11" t="s">
        <v>48</v>
      </c>
      <c r="B24" s="12"/>
      <c r="C24" s="13"/>
      <c r="D24" s="14"/>
      <c r="E24" s="13"/>
      <c r="F24" s="15">
        <f t="shared" si="0"/>
        <v>0</v>
      </c>
      <c r="G24" s="16"/>
      <c r="H24" s="17"/>
      <c r="I24" s="17"/>
      <c r="J24" s="17"/>
      <c r="K24" s="17">
        <v>-45</v>
      </c>
      <c r="L24" s="17" t="s">
        <v>24</v>
      </c>
      <c r="M24" s="45">
        <f t="shared" si="1"/>
        <v>-45</v>
      </c>
      <c r="N24" s="16"/>
      <c r="O24" s="32">
        <f t="shared" si="2"/>
      </c>
      <c r="P24" s="47"/>
      <c r="Q24" s="32"/>
      <c r="R24" s="51">
        <f t="shared" si="3"/>
        <v>55</v>
      </c>
    </row>
    <row r="25" spans="1:18" ht="14.25">
      <c r="A25" s="11" t="s">
        <v>50</v>
      </c>
      <c r="B25" s="12"/>
      <c r="C25" s="13"/>
      <c r="D25" s="14"/>
      <c r="E25" s="13"/>
      <c r="F25" s="15">
        <f t="shared" si="0"/>
        <v>0</v>
      </c>
      <c r="G25" s="16"/>
      <c r="H25" s="17"/>
      <c r="I25" s="17"/>
      <c r="J25" s="17"/>
      <c r="K25" s="17"/>
      <c r="L25" s="17"/>
      <c r="M25" s="45">
        <f t="shared" si="1"/>
        <v>0</v>
      </c>
      <c r="N25" s="16"/>
      <c r="O25" s="32">
        <f t="shared" si="2"/>
      </c>
      <c r="P25" s="47"/>
      <c r="Q25" s="32"/>
      <c r="R25" s="51">
        <f t="shared" si="3"/>
        <v>100</v>
      </c>
    </row>
    <row r="26" spans="1:18" ht="14.25">
      <c r="A26" s="11" t="s">
        <v>51</v>
      </c>
      <c r="B26" s="12"/>
      <c r="C26" s="13"/>
      <c r="D26" s="14"/>
      <c r="E26" s="13"/>
      <c r="F26" s="15">
        <f t="shared" si="0"/>
        <v>0</v>
      </c>
      <c r="G26" s="16"/>
      <c r="H26" s="17"/>
      <c r="I26" s="17"/>
      <c r="J26" s="17"/>
      <c r="K26" s="17">
        <v>-45</v>
      </c>
      <c r="L26" s="17" t="s">
        <v>24</v>
      </c>
      <c r="M26" s="45">
        <f t="shared" si="1"/>
        <v>-45</v>
      </c>
      <c r="N26" s="16"/>
      <c r="O26" s="32">
        <f t="shared" si="2"/>
      </c>
      <c r="P26" s="47"/>
      <c r="Q26" s="32"/>
      <c r="R26" s="51">
        <f t="shared" si="3"/>
        <v>55</v>
      </c>
    </row>
    <row r="27" spans="1:18" ht="14.25">
      <c r="A27" s="11" t="s">
        <v>52</v>
      </c>
      <c r="B27" s="12"/>
      <c r="C27" s="13"/>
      <c r="D27" s="14"/>
      <c r="E27" s="13"/>
      <c r="F27" s="15">
        <f t="shared" si="0"/>
        <v>0</v>
      </c>
      <c r="G27" s="16"/>
      <c r="H27" s="17"/>
      <c r="I27" s="17"/>
      <c r="J27" s="17"/>
      <c r="K27" s="17"/>
      <c r="L27" s="17"/>
      <c r="M27" s="45">
        <f t="shared" si="1"/>
        <v>0</v>
      </c>
      <c r="N27" s="16"/>
      <c r="O27" s="32">
        <f t="shared" si="2"/>
      </c>
      <c r="P27" s="47"/>
      <c r="Q27" s="32"/>
      <c r="R27" s="51">
        <f t="shared" si="3"/>
        <v>100</v>
      </c>
    </row>
    <row r="28" spans="1:18" ht="14.25">
      <c r="A28" s="11" t="s">
        <v>53</v>
      </c>
      <c r="B28" s="12"/>
      <c r="C28" s="13"/>
      <c r="D28" s="14"/>
      <c r="E28" s="13"/>
      <c r="F28" s="15">
        <f t="shared" si="0"/>
        <v>0</v>
      </c>
      <c r="G28" s="16"/>
      <c r="H28" s="17"/>
      <c r="I28" s="17"/>
      <c r="J28" s="17"/>
      <c r="K28" s="17"/>
      <c r="L28" s="17"/>
      <c r="M28" s="45">
        <f t="shared" si="1"/>
        <v>0</v>
      </c>
      <c r="N28" s="16"/>
      <c r="O28" s="32">
        <f t="shared" si="2"/>
      </c>
      <c r="P28" s="47"/>
      <c r="Q28" s="32"/>
      <c r="R28" s="51">
        <f t="shared" si="3"/>
        <v>100</v>
      </c>
    </row>
    <row r="29" spans="1:18" ht="14.25">
      <c r="A29" s="11" t="s">
        <v>54</v>
      </c>
      <c r="B29" s="12"/>
      <c r="C29" s="13"/>
      <c r="D29" s="14"/>
      <c r="E29" s="13"/>
      <c r="F29" s="15">
        <f t="shared" si="0"/>
        <v>0</v>
      </c>
      <c r="G29" s="16"/>
      <c r="H29" s="17"/>
      <c r="I29" s="17"/>
      <c r="J29" s="17"/>
      <c r="K29" s="17"/>
      <c r="L29" s="17"/>
      <c r="M29" s="45">
        <f t="shared" si="1"/>
        <v>0</v>
      </c>
      <c r="N29" s="16"/>
      <c r="O29" s="32">
        <f t="shared" si="2"/>
      </c>
      <c r="P29" s="47"/>
      <c r="Q29" s="32"/>
      <c r="R29" s="51">
        <f t="shared" si="3"/>
        <v>100</v>
      </c>
    </row>
    <row r="30" spans="1:18" ht="14.25">
      <c r="A30" s="11" t="s">
        <v>56</v>
      </c>
      <c r="B30" s="12"/>
      <c r="C30" s="13"/>
      <c r="D30" s="14"/>
      <c r="E30" s="13"/>
      <c r="F30" s="15">
        <f t="shared" si="0"/>
        <v>0</v>
      </c>
      <c r="G30" s="16"/>
      <c r="H30" s="17"/>
      <c r="I30" s="17">
        <v>-45</v>
      </c>
      <c r="J30" s="17" t="s">
        <v>96</v>
      </c>
      <c r="K30" s="17"/>
      <c r="L30" s="17"/>
      <c r="M30" s="45">
        <f t="shared" si="1"/>
        <v>-45</v>
      </c>
      <c r="N30" s="16"/>
      <c r="O30" s="32">
        <f t="shared" si="2"/>
      </c>
      <c r="P30" s="47"/>
      <c r="Q30" s="32"/>
      <c r="R30" s="51">
        <f t="shared" si="3"/>
        <v>55</v>
      </c>
    </row>
    <row r="31" spans="1:18" ht="24">
      <c r="A31" s="11" t="s">
        <v>57</v>
      </c>
      <c r="B31" s="12"/>
      <c r="C31" s="13"/>
      <c r="D31" s="14"/>
      <c r="E31" s="13"/>
      <c r="F31" s="15">
        <f t="shared" si="0"/>
        <v>0</v>
      </c>
      <c r="G31" s="16"/>
      <c r="H31" s="17"/>
      <c r="I31" s="17">
        <v>-95</v>
      </c>
      <c r="J31" s="17" t="s">
        <v>62</v>
      </c>
      <c r="K31" s="17"/>
      <c r="L31" s="17"/>
      <c r="M31" s="45">
        <f t="shared" si="1"/>
        <v>-95</v>
      </c>
      <c r="N31" s="16"/>
      <c r="O31" s="32">
        <f t="shared" si="2"/>
      </c>
      <c r="P31" s="47"/>
      <c r="Q31" s="32"/>
      <c r="R31" s="51">
        <f t="shared" si="3"/>
        <v>5</v>
      </c>
    </row>
    <row r="32" spans="1:18" ht="14.25">
      <c r="A32" s="18" t="s">
        <v>58</v>
      </c>
      <c r="B32" s="19"/>
      <c r="C32" s="20"/>
      <c r="D32" s="21"/>
      <c r="E32" s="20"/>
      <c r="F32" s="22">
        <f t="shared" si="0"/>
        <v>0</v>
      </c>
      <c r="G32" s="23"/>
      <c r="H32" s="24"/>
      <c r="I32" s="24">
        <v>-5</v>
      </c>
      <c r="J32" s="24" t="s">
        <v>97</v>
      </c>
      <c r="K32" s="24"/>
      <c r="L32" s="24"/>
      <c r="M32" s="48">
        <f t="shared" si="1"/>
        <v>-5</v>
      </c>
      <c r="N32" s="23"/>
      <c r="O32" s="35">
        <f t="shared" si="2"/>
      </c>
      <c r="P32" s="49"/>
      <c r="Q32" s="35"/>
      <c r="R32" s="52">
        <f t="shared" si="3"/>
        <v>95</v>
      </c>
    </row>
  </sheetData>
  <sheetProtection password="CC45" sheet="1" formatRows="0"/>
  <protectedRanges>
    <protectedRange sqref="Q2:R2" name="检查日期_1"/>
    <protectedRange sqref="F2" name="制表_1"/>
    <protectedRange sqref="P5:Q32" name="任务完成_1"/>
    <protectedRange sqref="G5:L32" name="卫生检查_1"/>
    <protectedRange sqref="B5:E32" name="纪律检查_1"/>
    <protectedRange sqref="N5:N32" name="早操检查_1"/>
    <protectedRange sqref="B2" name="值班教师_1"/>
    <protectedRange sqref="D2" name="到班情况_1"/>
    <protectedRange sqref="J2" name="审表_1"/>
    <protectedRange sqref="O2" name="早操特殊"/>
  </protectedRanges>
  <mergeCells count="13">
    <mergeCell ref="I4:J4"/>
    <mergeCell ref="K4:L4"/>
    <mergeCell ref="N4:O4"/>
    <mergeCell ref="A3:A4"/>
    <mergeCell ref="R3:R4"/>
    <mergeCell ref="P3:Q4"/>
    <mergeCell ref="A1:R1"/>
    <mergeCell ref="B3:F3"/>
    <mergeCell ref="G3:M3"/>
    <mergeCell ref="N3:O3"/>
    <mergeCell ref="B4:C4"/>
    <mergeCell ref="D4:E4"/>
    <mergeCell ref="G4:H4"/>
  </mergeCells>
  <dataValidations count="18">
    <dataValidation type="list" allowBlank="1" showInputMessage="1" showErrorMessage="1" sqref="D2">
      <formula1>"到班,未到班"</formula1>
    </dataValidation>
    <dataValidation type="list" allowBlank="1" showInputMessage="1" sqref="D5:D32">
      <formula1>"-0.5,-1,-1.5,-2,-2.5,-3,-3.5,-4,-4.5,-5,-6,-6.5,-7,-7.5,-8,-8.5,-9,-9.5,-10"</formula1>
    </dataValidation>
    <dataValidation type="list" allowBlank="1" showInputMessage="1" sqref="J5:J32">
      <formula1>"打扫不及时,打扫不彻底,上午无人打扫无人签到,下午无人打扫无人签到,全天无人打扫无人签到"</formula1>
    </dataValidation>
    <dataValidation type="list" allowBlank="1" showInputMessage="1" showErrorMessage="1" sqref="O2">
      <formula1>"因天气原因未出操,因学校广播故障未出操,其他原因未出操"</formula1>
    </dataValidation>
    <dataValidation allowBlank="1" showInputMessage="1" sqref="F5:F32"/>
    <dataValidation type="list" allowBlank="1" showInputMessage="1" showErrorMessage="1" prompt="选择月份" sqref="Q2">
      <formula1>"1,2,3,4,5,6,7,8,9,10,11,12"</formula1>
    </dataValidation>
    <dataValidation type="list" allowBlank="1" showInputMessage="1" showErrorMessage="1" prompt="选择日期" sqref="R2">
      <formula1>"1,2,3,4,5,6,7,8,9,10,11,12,13,14,15,16,17,18,19,20,21,22,23,24,25,26,27,28,29,30,31"</formula1>
    </dataValidation>
    <dataValidation type="list" allowBlank="1" showInputMessage="1" sqref="B5:B32">
      <formula1>"-0.5,-1,-1.5,-2,-2.5,-3,-3.5,-4,-4.5,-5,-5.5,-6,-6.5,-7,-7.5,8,-8.5,-9,-9.5,10"</formula1>
    </dataValidation>
    <dataValidation type="list" allowBlank="1" showInputMessage="1" sqref="C5:C32">
      <formula1>"迟到,旷课,整体纪律差,玩手机,打牌,集体早退,集体旷课"</formula1>
    </dataValidation>
    <dataValidation type="list" allowBlank="1" showInputMessage="1" showErrorMessage="1" sqref="L5:L32">
      <formula1>"打扫不彻底,地面未打扫,电器未擦净,楼梯道未打扫,垃圾未倒,黑板未擦,黑板不清洁,上午未打扫,下午未打扫,全天未打扫"</formula1>
    </dataValidation>
    <dataValidation type="list" allowBlank="1" showInputMessage="1" sqref="E5:E32">
      <formula1>"染彩发,染指甲,戴戒指,戴耳环耳钉,戴手链脚链,男生长发,公共场所穿背心,公共场所穿拖鞋"</formula1>
    </dataValidation>
    <dataValidation type="list" allowBlank="1" showInputMessage="1" sqref="G5:G32">
      <formula1>"-5,-10,-15,-20,-25,-30"</formula1>
    </dataValidation>
    <dataValidation type="list" allowBlank="1" showInputMessage="1" sqref="H5:H32">
      <formula1>"烟头,小片落叶,大片落叶,打扫不及时,无人打扫"</formula1>
    </dataValidation>
    <dataValidation type="list" allowBlank="1" showInputMessage="1" sqref="I5:I32">
      <formula1>"-5,-10,-15,20,-30,-40,-45,-90"</formula1>
    </dataValidation>
    <dataValidation type="list" allowBlank="1" showInputMessage="1" sqref="K5:K32">
      <formula1>"-5,-10,-15,-20,-25,-30,-40,-45,-90"</formula1>
    </dataValidation>
    <dataValidation type="list" allowBlank="1" showInputMessage="1" sqref="N5:N32">
      <formula1>"-1,-2,-3,-4,-5,-6,-7,-8,-9,-10,-11,-12,-13,-14,-15"</formula1>
    </dataValidation>
    <dataValidation type="list" allowBlank="1" showInputMessage="1" showErrorMessage="1" sqref="P5:P32">
      <formula1>"-0.5,-1,-1.5,-2,-2.5,-3,-3.5,-4,-4.5,-5"</formula1>
    </dataValidation>
    <dataValidation type="list" allowBlank="1" showInputMessage="1" sqref="Q5:Q32">
      <formula1>"班级日志未交示签到,信息反馈表未交,广播稿未完成,班长未开例会,团支书未开例会,班长和团支书未开例会"</formula1>
    </dataValidation>
  </dataValidations>
  <printOptions/>
  <pageMargins left="0.75" right="0.75" top="1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2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5" sqref="C5"/>
    </sheetView>
  </sheetViews>
  <sheetFormatPr defaultColWidth="9.00390625" defaultRowHeight="14.25"/>
  <cols>
    <col min="1" max="1" width="12.625" style="2" customWidth="1"/>
    <col min="2" max="2" width="7.625" style="3" customWidth="1"/>
    <col min="3" max="3" width="20.625" style="2" customWidth="1"/>
    <col min="4" max="4" width="7.625" style="3" customWidth="1"/>
    <col min="5" max="5" width="20.625" style="2" customWidth="1"/>
    <col min="6" max="6" width="8.875" style="3" customWidth="1"/>
    <col min="7" max="7" width="8.75390625" style="2" customWidth="1"/>
    <col min="8" max="8" width="20.625" style="4" customWidth="1"/>
    <col min="9" max="9" width="7.625" style="4" customWidth="1"/>
    <col min="10" max="10" width="20.625" style="4" customWidth="1"/>
    <col min="11" max="11" width="7.625" style="4" customWidth="1"/>
    <col min="12" max="12" width="20.625" style="2" customWidth="1"/>
    <col min="13" max="13" width="8.875" style="2" customWidth="1"/>
    <col min="14" max="14" width="9.25390625" style="2" customWidth="1"/>
    <col min="15" max="15" width="20.625" style="2" customWidth="1"/>
    <col min="16" max="16" width="8.875" style="2" customWidth="1"/>
    <col min="17" max="17" width="20.625" style="2" customWidth="1"/>
    <col min="18" max="18" width="9.875" style="2" customWidth="1"/>
    <col min="19" max="16384" width="9.00390625" style="2" customWidth="1"/>
  </cols>
  <sheetData>
    <row r="1" spans="1:18" ht="22.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1:18" s="1" customFormat="1" ht="16.5" customHeight="1">
      <c r="A2" s="37" t="s">
        <v>1</v>
      </c>
      <c r="B2" s="53"/>
      <c r="C2" s="27" t="s">
        <v>2</v>
      </c>
      <c r="D2" s="38" t="s">
        <v>3</v>
      </c>
      <c r="E2" s="39" t="s">
        <v>4</v>
      </c>
      <c r="F2" s="54" t="s">
        <v>7</v>
      </c>
      <c r="G2" s="55"/>
      <c r="H2" s="56"/>
      <c r="I2" s="57" t="s">
        <v>6</v>
      </c>
      <c r="J2" s="58" t="s">
        <v>93</v>
      </c>
      <c r="K2" s="59"/>
      <c r="L2" s="60"/>
      <c r="M2" s="60"/>
      <c r="N2" s="61" t="s">
        <v>8</v>
      </c>
      <c r="O2" s="43"/>
      <c r="P2" s="62" t="s">
        <v>9</v>
      </c>
      <c r="Q2" s="50">
        <v>12</v>
      </c>
      <c r="R2" s="36">
        <v>25</v>
      </c>
    </row>
    <row r="3" spans="1:18" ht="14.25" customHeight="1">
      <c r="A3" s="66" t="s">
        <v>10</v>
      </c>
      <c r="B3" s="70" t="s">
        <v>11</v>
      </c>
      <c r="C3" s="75"/>
      <c r="D3" s="75"/>
      <c r="E3" s="75"/>
      <c r="F3" s="71"/>
      <c r="G3" s="72" t="s">
        <v>12</v>
      </c>
      <c r="H3" s="76"/>
      <c r="I3" s="76"/>
      <c r="J3" s="76"/>
      <c r="K3" s="76"/>
      <c r="L3" s="76"/>
      <c r="M3" s="73"/>
      <c r="N3" s="72" t="s">
        <v>13</v>
      </c>
      <c r="O3" s="73"/>
      <c r="P3" s="70" t="s">
        <v>14</v>
      </c>
      <c r="Q3" s="71"/>
      <c r="R3" s="68" t="s">
        <v>15</v>
      </c>
    </row>
    <row r="4" spans="1:18" ht="16.5" customHeight="1">
      <c r="A4" s="67"/>
      <c r="B4" s="77" t="s">
        <v>16</v>
      </c>
      <c r="C4" s="78"/>
      <c r="D4" s="79" t="s">
        <v>17</v>
      </c>
      <c r="E4" s="78"/>
      <c r="F4" s="10" t="s">
        <v>18</v>
      </c>
      <c r="G4" s="80" t="s">
        <v>19</v>
      </c>
      <c r="H4" s="81"/>
      <c r="I4" s="81" t="s">
        <v>20</v>
      </c>
      <c r="J4" s="81"/>
      <c r="K4" s="81" t="s">
        <v>21</v>
      </c>
      <c r="L4" s="81"/>
      <c r="M4" s="10" t="s">
        <v>18</v>
      </c>
      <c r="N4" s="80" t="s">
        <v>22</v>
      </c>
      <c r="O4" s="82"/>
      <c r="P4" s="72"/>
      <c r="Q4" s="73"/>
      <c r="R4" s="69"/>
    </row>
    <row r="5" spans="1:18" ht="14.25">
      <c r="A5" s="11" t="s">
        <v>23</v>
      </c>
      <c r="B5" s="12">
        <v>-26</v>
      </c>
      <c r="C5" s="13" t="s">
        <v>98</v>
      </c>
      <c r="D5" s="14"/>
      <c r="E5" s="13"/>
      <c r="F5" s="15">
        <f>B5+D5</f>
        <v>-26</v>
      </c>
      <c r="G5" s="16"/>
      <c r="H5" s="17"/>
      <c r="I5" s="17"/>
      <c r="J5" s="17"/>
      <c r="K5" s="17"/>
      <c r="L5" s="17"/>
      <c r="M5" s="45">
        <f>I5+K5</f>
        <v>0</v>
      </c>
      <c r="N5" s="16"/>
      <c r="O5" s="32">
        <f>IF(N5&lt;&gt;0,"旷操"&amp;ABS(N5)&amp;"人","")</f>
      </c>
      <c r="P5" s="46"/>
      <c r="Q5" s="32"/>
      <c r="R5" s="51">
        <f>100+F5+G5+M5+N5+P5</f>
        <v>74</v>
      </c>
    </row>
    <row r="6" spans="1:18" ht="14.25">
      <c r="A6" s="11" t="s">
        <v>25</v>
      </c>
      <c r="B6" s="12">
        <v>-16</v>
      </c>
      <c r="C6" s="13" t="s">
        <v>99</v>
      </c>
      <c r="D6" s="14"/>
      <c r="E6" s="13"/>
      <c r="F6" s="15">
        <f aca="true" t="shared" si="0" ref="F6:F32">B6+D6</f>
        <v>-16</v>
      </c>
      <c r="G6" s="16"/>
      <c r="H6" s="17"/>
      <c r="I6" s="17"/>
      <c r="J6" s="17"/>
      <c r="K6" s="17"/>
      <c r="L6" s="17"/>
      <c r="M6" s="45">
        <f aca="true" t="shared" si="1" ref="M6:M32">I6+K6</f>
        <v>0</v>
      </c>
      <c r="N6" s="16"/>
      <c r="O6" s="32">
        <f aca="true" t="shared" si="2" ref="O6:O32">IF(N6&lt;&gt;0,"旷操"&amp;ABS(N6)&amp;"人","")</f>
      </c>
      <c r="P6" s="47"/>
      <c r="Q6" s="32"/>
      <c r="R6" s="51">
        <f aca="true" t="shared" si="3" ref="R6:R32">100+F6+G6+M6+N6+P6</f>
        <v>84</v>
      </c>
    </row>
    <row r="7" spans="1:18" ht="14.25">
      <c r="A7" s="11" t="s">
        <v>27</v>
      </c>
      <c r="B7" s="12"/>
      <c r="C7" s="13"/>
      <c r="D7" s="14"/>
      <c r="E7" s="13"/>
      <c r="F7" s="15">
        <f t="shared" si="0"/>
        <v>0</v>
      </c>
      <c r="G7" s="16"/>
      <c r="H7" s="17"/>
      <c r="I7" s="17"/>
      <c r="J7" s="17"/>
      <c r="K7" s="17"/>
      <c r="L7" s="17"/>
      <c r="M7" s="45">
        <f t="shared" si="1"/>
        <v>0</v>
      </c>
      <c r="N7" s="16"/>
      <c r="O7" s="32">
        <f t="shared" si="2"/>
      </c>
      <c r="P7" s="47"/>
      <c r="Q7" s="32"/>
      <c r="R7" s="51">
        <f t="shared" si="3"/>
        <v>100</v>
      </c>
    </row>
    <row r="8" spans="1:18" ht="14.25">
      <c r="A8" s="11" t="s">
        <v>28</v>
      </c>
      <c r="B8" s="12">
        <v>-15</v>
      </c>
      <c r="C8" s="13" t="s">
        <v>100</v>
      </c>
      <c r="D8" s="14"/>
      <c r="E8" s="13"/>
      <c r="F8" s="15">
        <f t="shared" si="0"/>
        <v>-15</v>
      </c>
      <c r="G8" s="16"/>
      <c r="H8" s="17"/>
      <c r="I8" s="17"/>
      <c r="J8" s="17"/>
      <c r="K8" s="17"/>
      <c r="L8" s="17"/>
      <c r="M8" s="45">
        <f t="shared" si="1"/>
        <v>0</v>
      </c>
      <c r="N8" s="16"/>
      <c r="O8" s="32">
        <f t="shared" si="2"/>
      </c>
      <c r="P8" s="47"/>
      <c r="Q8" s="32"/>
      <c r="R8" s="51">
        <f t="shared" si="3"/>
        <v>85</v>
      </c>
    </row>
    <row r="9" spans="1:18" ht="14.25">
      <c r="A9" s="11" t="s">
        <v>30</v>
      </c>
      <c r="B9" s="12">
        <v>-4</v>
      </c>
      <c r="C9" s="13" t="s">
        <v>66</v>
      </c>
      <c r="D9" s="14"/>
      <c r="E9" s="13"/>
      <c r="F9" s="15">
        <f t="shared" si="0"/>
        <v>-4</v>
      </c>
      <c r="G9" s="16"/>
      <c r="H9" s="17"/>
      <c r="I9" s="17"/>
      <c r="J9" s="17"/>
      <c r="K9" s="17"/>
      <c r="L9" s="17"/>
      <c r="M9" s="45">
        <f t="shared" si="1"/>
        <v>0</v>
      </c>
      <c r="N9" s="16"/>
      <c r="O9" s="32">
        <f t="shared" si="2"/>
      </c>
      <c r="P9" s="47"/>
      <c r="Q9" s="32"/>
      <c r="R9" s="51">
        <f t="shared" si="3"/>
        <v>96</v>
      </c>
    </row>
    <row r="10" spans="1:18" ht="14.25">
      <c r="A10" s="11" t="s">
        <v>31</v>
      </c>
      <c r="B10" s="12"/>
      <c r="C10" s="13"/>
      <c r="D10" s="14"/>
      <c r="E10" s="13"/>
      <c r="F10" s="15">
        <f t="shared" si="0"/>
        <v>0</v>
      </c>
      <c r="G10" s="16"/>
      <c r="H10" s="17"/>
      <c r="I10" s="17"/>
      <c r="J10" s="17"/>
      <c r="K10" s="17"/>
      <c r="L10" s="17"/>
      <c r="M10" s="45">
        <f t="shared" si="1"/>
        <v>0</v>
      </c>
      <c r="N10" s="16"/>
      <c r="O10" s="32">
        <f t="shared" si="2"/>
      </c>
      <c r="P10" s="47"/>
      <c r="Q10" s="32"/>
      <c r="R10" s="51">
        <f t="shared" si="3"/>
        <v>100</v>
      </c>
    </row>
    <row r="11" spans="1:18" ht="14.25">
      <c r="A11" s="11" t="s">
        <v>33</v>
      </c>
      <c r="B11" s="12">
        <v>-0.5</v>
      </c>
      <c r="C11" s="13" t="s">
        <v>91</v>
      </c>
      <c r="D11" s="14"/>
      <c r="E11" s="13"/>
      <c r="F11" s="15">
        <f t="shared" si="0"/>
        <v>-0.5</v>
      </c>
      <c r="G11" s="16"/>
      <c r="H11" s="17"/>
      <c r="I11" s="17"/>
      <c r="J11" s="17"/>
      <c r="K11" s="17"/>
      <c r="L11" s="17"/>
      <c r="M11" s="45">
        <f t="shared" si="1"/>
        <v>0</v>
      </c>
      <c r="N11" s="16"/>
      <c r="O11" s="32">
        <f t="shared" si="2"/>
      </c>
      <c r="P11" s="47"/>
      <c r="Q11" s="32"/>
      <c r="R11" s="51">
        <f t="shared" si="3"/>
        <v>99.5</v>
      </c>
    </row>
    <row r="12" spans="1:18" ht="14.25">
      <c r="A12" s="11" t="s">
        <v>35</v>
      </c>
      <c r="B12" s="12"/>
      <c r="C12" s="13"/>
      <c r="D12" s="14"/>
      <c r="E12" s="13"/>
      <c r="F12" s="15">
        <f t="shared" si="0"/>
        <v>0</v>
      </c>
      <c r="G12" s="16"/>
      <c r="H12" s="17"/>
      <c r="I12" s="17"/>
      <c r="J12" s="17"/>
      <c r="K12" s="17"/>
      <c r="L12" s="17"/>
      <c r="M12" s="45">
        <f t="shared" si="1"/>
        <v>0</v>
      </c>
      <c r="N12" s="16"/>
      <c r="O12" s="32">
        <f t="shared" si="2"/>
      </c>
      <c r="P12" s="47"/>
      <c r="Q12" s="32"/>
      <c r="R12" s="51">
        <f t="shared" si="3"/>
        <v>100</v>
      </c>
    </row>
    <row r="13" spans="1:18" ht="14.25">
      <c r="A13" s="11" t="s">
        <v>36</v>
      </c>
      <c r="B13" s="12">
        <v>-1</v>
      </c>
      <c r="C13" s="13" t="s">
        <v>72</v>
      </c>
      <c r="D13" s="14"/>
      <c r="E13" s="13"/>
      <c r="F13" s="15">
        <f t="shared" si="0"/>
        <v>-1</v>
      </c>
      <c r="G13" s="16"/>
      <c r="H13" s="17"/>
      <c r="I13" s="17"/>
      <c r="J13" s="17"/>
      <c r="K13" s="17"/>
      <c r="L13" s="17"/>
      <c r="M13" s="45">
        <f t="shared" si="1"/>
        <v>0</v>
      </c>
      <c r="N13" s="16"/>
      <c r="O13" s="32">
        <f t="shared" si="2"/>
      </c>
      <c r="P13" s="47"/>
      <c r="Q13" s="32"/>
      <c r="R13" s="51">
        <f t="shared" si="3"/>
        <v>99</v>
      </c>
    </row>
    <row r="14" spans="1:18" ht="14.25">
      <c r="A14" s="11" t="s">
        <v>37</v>
      </c>
      <c r="B14" s="12"/>
      <c r="C14" s="13"/>
      <c r="D14" s="14"/>
      <c r="E14" s="13"/>
      <c r="F14" s="15">
        <f t="shared" si="0"/>
        <v>0</v>
      </c>
      <c r="G14" s="16"/>
      <c r="H14" s="17"/>
      <c r="I14" s="17"/>
      <c r="J14" s="17"/>
      <c r="K14" s="17"/>
      <c r="L14" s="17"/>
      <c r="M14" s="45">
        <f t="shared" si="1"/>
        <v>0</v>
      </c>
      <c r="N14" s="16"/>
      <c r="O14" s="32">
        <f t="shared" si="2"/>
      </c>
      <c r="P14" s="47"/>
      <c r="Q14" s="32"/>
      <c r="R14" s="51">
        <f t="shared" si="3"/>
        <v>100</v>
      </c>
    </row>
    <row r="15" spans="1:18" ht="14.25">
      <c r="A15" s="11" t="s">
        <v>38</v>
      </c>
      <c r="B15" s="12">
        <v>-1</v>
      </c>
      <c r="C15" s="13" t="s">
        <v>72</v>
      </c>
      <c r="D15" s="14"/>
      <c r="E15" s="13"/>
      <c r="F15" s="15">
        <f t="shared" si="0"/>
        <v>-1</v>
      </c>
      <c r="G15" s="16"/>
      <c r="H15" s="17"/>
      <c r="I15" s="17"/>
      <c r="J15" s="17"/>
      <c r="K15" s="17"/>
      <c r="L15" s="17"/>
      <c r="M15" s="45">
        <f t="shared" si="1"/>
        <v>0</v>
      </c>
      <c r="N15" s="16"/>
      <c r="O15" s="32">
        <f t="shared" si="2"/>
      </c>
      <c r="P15" s="47"/>
      <c r="Q15" s="32"/>
      <c r="R15" s="51">
        <f t="shared" si="3"/>
        <v>99</v>
      </c>
    </row>
    <row r="16" spans="1:18" ht="14.25">
      <c r="A16" s="11" t="s">
        <v>39</v>
      </c>
      <c r="B16" s="12">
        <v>-2.5</v>
      </c>
      <c r="C16" s="13" t="s">
        <v>101</v>
      </c>
      <c r="D16" s="14"/>
      <c r="E16" s="13"/>
      <c r="F16" s="15">
        <f t="shared" si="0"/>
        <v>-2.5</v>
      </c>
      <c r="G16" s="16"/>
      <c r="H16" s="17"/>
      <c r="I16" s="17"/>
      <c r="J16" s="17"/>
      <c r="K16" s="17"/>
      <c r="L16" s="17"/>
      <c r="M16" s="45">
        <f t="shared" si="1"/>
        <v>0</v>
      </c>
      <c r="N16" s="16"/>
      <c r="O16" s="32">
        <f t="shared" si="2"/>
      </c>
      <c r="P16" s="47"/>
      <c r="Q16" s="32"/>
      <c r="R16" s="51">
        <f t="shared" si="3"/>
        <v>97.5</v>
      </c>
    </row>
    <row r="17" spans="1:18" ht="14.25">
      <c r="A17" s="11" t="s">
        <v>40</v>
      </c>
      <c r="B17" s="12"/>
      <c r="C17" s="13"/>
      <c r="D17" s="14"/>
      <c r="E17" s="13"/>
      <c r="F17" s="15">
        <f t="shared" si="0"/>
        <v>0</v>
      </c>
      <c r="G17" s="16"/>
      <c r="H17" s="17"/>
      <c r="I17" s="17"/>
      <c r="J17" s="17"/>
      <c r="K17" s="17"/>
      <c r="L17" s="17"/>
      <c r="M17" s="45">
        <f t="shared" si="1"/>
        <v>0</v>
      </c>
      <c r="N17" s="16"/>
      <c r="O17" s="32">
        <f t="shared" si="2"/>
      </c>
      <c r="P17" s="47"/>
      <c r="Q17" s="32"/>
      <c r="R17" s="51">
        <f t="shared" si="3"/>
        <v>100</v>
      </c>
    </row>
    <row r="18" spans="1:18" ht="14.25">
      <c r="A18" s="11" t="s">
        <v>41</v>
      </c>
      <c r="B18" s="12"/>
      <c r="C18" s="13"/>
      <c r="D18" s="14"/>
      <c r="E18" s="13"/>
      <c r="F18" s="15">
        <f t="shared" si="0"/>
        <v>0</v>
      </c>
      <c r="G18" s="16"/>
      <c r="H18" s="17"/>
      <c r="I18" s="17"/>
      <c r="J18" s="17"/>
      <c r="K18" s="17"/>
      <c r="L18" s="17"/>
      <c r="M18" s="45">
        <f t="shared" si="1"/>
        <v>0</v>
      </c>
      <c r="N18" s="16"/>
      <c r="O18" s="32">
        <f t="shared" si="2"/>
      </c>
      <c r="P18" s="47"/>
      <c r="Q18" s="32"/>
      <c r="R18" s="51">
        <f t="shared" si="3"/>
        <v>100</v>
      </c>
    </row>
    <row r="19" spans="1:18" ht="14.25">
      <c r="A19" s="11" t="s">
        <v>42</v>
      </c>
      <c r="B19" s="12"/>
      <c r="C19" s="13"/>
      <c r="D19" s="14"/>
      <c r="E19" s="13"/>
      <c r="F19" s="15">
        <f t="shared" si="0"/>
        <v>0</v>
      </c>
      <c r="G19" s="16"/>
      <c r="H19" s="17"/>
      <c r="I19" s="17"/>
      <c r="J19" s="17"/>
      <c r="K19" s="17"/>
      <c r="L19" s="17"/>
      <c r="M19" s="45">
        <f t="shared" si="1"/>
        <v>0</v>
      </c>
      <c r="N19" s="16"/>
      <c r="O19" s="32">
        <f t="shared" si="2"/>
      </c>
      <c r="P19" s="47"/>
      <c r="Q19" s="32"/>
      <c r="R19" s="51">
        <f t="shared" si="3"/>
        <v>100</v>
      </c>
    </row>
    <row r="20" spans="1:18" ht="14.25">
      <c r="A20" s="11" t="s">
        <v>43</v>
      </c>
      <c r="B20" s="12"/>
      <c r="C20" s="13"/>
      <c r="D20" s="14"/>
      <c r="E20" s="13"/>
      <c r="F20" s="15">
        <f t="shared" si="0"/>
        <v>0</v>
      </c>
      <c r="G20" s="16"/>
      <c r="H20" s="17"/>
      <c r="I20" s="17"/>
      <c r="J20" s="17"/>
      <c r="K20" s="17"/>
      <c r="L20" s="17"/>
      <c r="M20" s="45">
        <f t="shared" si="1"/>
        <v>0</v>
      </c>
      <c r="N20" s="16"/>
      <c r="O20" s="32">
        <f t="shared" si="2"/>
      </c>
      <c r="P20" s="47"/>
      <c r="Q20" s="32"/>
      <c r="R20" s="51">
        <f t="shared" si="3"/>
        <v>100</v>
      </c>
    </row>
    <row r="21" spans="1:18" ht="14.25">
      <c r="A21" s="11" t="s">
        <v>44</v>
      </c>
      <c r="B21" s="12"/>
      <c r="C21" s="13"/>
      <c r="D21" s="14"/>
      <c r="E21" s="13"/>
      <c r="F21" s="15">
        <f t="shared" si="0"/>
        <v>0</v>
      </c>
      <c r="G21" s="16"/>
      <c r="H21" s="17"/>
      <c r="I21" s="17"/>
      <c r="J21" s="17"/>
      <c r="K21" s="17">
        <v>-45</v>
      </c>
      <c r="L21" s="17" t="s">
        <v>24</v>
      </c>
      <c r="M21" s="45">
        <f t="shared" si="1"/>
        <v>-45</v>
      </c>
      <c r="N21" s="16"/>
      <c r="O21" s="32">
        <f t="shared" si="2"/>
      </c>
      <c r="P21" s="47"/>
      <c r="Q21" s="32"/>
      <c r="R21" s="51">
        <f t="shared" si="3"/>
        <v>55</v>
      </c>
    </row>
    <row r="22" spans="1:18" ht="14.25">
      <c r="A22" s="11" t="s">
        <v>45</v>
      </c>
      <c r="B22" s="12">
        <v>-10</v>
      </c>
      <c r="C22" s="13" t="s">
        <v>102</v>
      </c>
      <c r="D22" s="14"/>
      <c r="E22" s="13"/>
      <c r="F22" s="15">
        <f t="shared" si="0"/>
        <v>-10</v>
      </c>
      <c r="G22" s="16"/>
      <c r="H22" s="17"/>
      <c r="I22" s="17"/>
      <c r="J22" s="17"/>
      <c r="K22" s="17">
        <v>-40</v>
      </c>
      <c r="L22" s="17" t="s">
        <v>24</v>
      </c>
      <c r="M22" s="45">
        <f t="shared" si="1"/>
        <v>-40</v>
      </c>
      <c r="N22" s="16"/>
      <c r="O22" s="32">
        <f t="shared" si="2"/>
      </c>
      <c r="P22" s="47"/>
      <c r="Q22" s="32"/>
      <c r="R22" s="51">
        <f t="shared" si="3"/>
        <v>50</v>
      </c>
    </row>
    <row r="23" spans="1:18" ht="14.25">
      <c r="A23" s="11" t="s">
        <v>46</v>
      </c>
      <c r="B23" s="12">
        <v>-3</v>
      </c>
      <c r="C23" s="13" t="s">
        <v>34</v>
      </c>
      <c r="D23" s="14"/>
      <c r="E23" s="13"/>
      <c r="F23" s="15">
        <f t="shared" si="0"/>
        <v>-3</v>
      </c>
      <c r="G23" s="16"/>
      <c r="H23" s="17"/>
      <c r="I23" s="17"/>
      <c r="J23" s="17"/>
      <c r="K23" s="17"/>
      <c r="L23" s="17"/>
      <c r="M23" s="45">
        <f t="shared" si="1"/>
        <v>0</v>
      </c>
      <c r="N23" s="16"/>
      <c r="O23" s="32">
        <f t="shared" si="2"/>
      </c>
      <c r="P23" s="47"/>
      <c r="Q23" s="32"/>
      <c r="R23" s="51">
        <f t="shared" si="3"/>
        <v>97</v>
      </c>
    </row>
    <row r="24" spans="1:18" ht="14.25">
      <c r="A24" s="11" t="s">
        <v>48</v>
      </c>
      <c r="B24" s="12">
        <v>-10</v>
      </c>
      <c r="C24" s="13" t="s">
        <v>102</v>
      </c>
      <c r="D24" s="14"/>
      <c r="E24" s="13"/>
      <c r="F24" s="15">
        <f t="shared" si="0"/>
        <v>-10</v>
      </c>
      <c r="G24" s="16"/>
      <c r="H24" s="17"/>
      <c r="I24" s="17"/>
      <c r="J24" s="17"/>
      <c r="K24" s="17"/>
      <c r="L24" s="17"/>
      <c r="M24" s="45">
        <f t="shared" si="1"/>
        <v>0</v>
      </c>
      <c r="N24" s="16"/>
      <c r="O24" s="32">
        <f t="shared" si="2"/>
      </c>
      <c r="P24" s="47"/>
      <c r="Q24" s="32"/>
      <c r="R24" s="51">
        <f t="shared" si="3"/>
        <v>90</v>
      </c>
    </row>
    <row r="25" spans="1:18" ht="14.25">
      <c r="A25" s="11" t="s">
        <v>50</v>
      </c>
      <c r="B25" s="12"/>
      <c r="C25" s="13"/>
      <c r="D25" s="14"/>
      <c r="E25" s="13"/>
      <c r="F25" s="15">
        <f t="shared" si="0"/>
        <v>0</v>
      </c>
      <c r="G25" s="16"/>
      <c r="H25" s="17"/>
      <c r="I25" s="17"/>
      <c r="J25" s="17"/>
      <c r="K25" s="17"/>
      <c r="L25" s="17"/>
      <c r="M25" s="45">
        <f t="shared" si="1"/>
        <v>0</v>
      </c>
      <c r="N25" s="16"/>
      <c r="O25" s="32">
        <f t="shared" si="2"/>
      </c>
      <c r="P25" s="47"/>
      <c r="Q25" s="32"/>
      <c r="R25" s="51">
        <f t="shared" si="3"/>
        <v>100</v>
      </c>
    </row>
    <row r="26" spans="1:18" ht="14.25">
      <c r="A26" s="11" t="s">
        <v>51</v>
      </c>
      <c r="B26" s="12"/>
      <c r="C26" s="13"/>
      <c r="D26" s="14"/>
      <c r="E26" s="13"/>
      <c r="F26" s="15">
        <f t="shared" si="0"/>
        <v>0</v>
      </c>
      <c r="G26" s="16"/>
      <c r="H26" s="17"/>
      <c r="I26" s="17"/>
      <c r="J26" s="17"/>
      <c r="K26" s="17"/>
      <c r="L26" s="17"/>
      <c r="M26" s="45">
        <f t="shared" si="1"/>
        <v>0</v>
      </c>
      <c r="N26" s="16"/>
      <c r="O26" s="32">
        <f t="shared" si="2"/>
      </c>
      <c r="P26" s="47"/>
      <c r="Q26" s="32"/>
      <c r="R26" s="51">
        <f t="shared" si="3"/>
        <v>100</v>
      </c>
    </row>
    <row r="27" spans="1:18" ht="14.25">
      <c r="A27" s="11" t="s">
        <v>52</v>
      </c>
      <c r="B27" s="12"/>
      <c r="C27" s="13"/>
      <c r="D27" s="14"/>
      <c r="E27" s="13"/>
      <c r="F27" s="15">
        <f t="shared" si="0"/>
        <v>0</v>
      </c>
      <c r="G27" s="16"/>
      <c r="H27" s="17"/>
      <c r="I27" s="17"/>
      <c r="J27" s="17"/>
      <c r="K27" s="17"/>
      <c r="L27" s="17"/>
      <c r="M27" s="45">
        <f t="shared" si="1"/>
        <v>0</v>
      </c>
      <c r="N27" s="16"/>
      <c r="O27" s="32">
        <f t="shared" si="2"/>
      </c>
      <c r="P27" s="47"/>
      <c r="Q27" s="32"/>
      <c r="R27" s="51">
        <f t="shared" si="3"/>
        <v>100</v>
      </c>
    </row>
    <row r="28" spans="1:18" ht="14.25">
      <c r="A28" s="11" t="s">
        <v>53</v>
      </c>
      <c r="B28" s="12">
        <v>-2</v>
      </c>
      <c r="C28" s="13" t="s">
        <v>70</v>
      </c>
      <c r="D28" s="14"/>
      <c r="E28" s="13"/>
      <c r="F28" s="15">
        <f t="shared" si="0"/>
        <v>-2</v>
      </c>
      <c r="G28" s="16"/>
      <c r="H28" s="17"/>
      <c r="I28" s="17"/>
      <c r="J28" s="17"/>
      <c r="K28" s="17">
        <v>-45</v>
      </c>
      <c r="L28" s="17" t="s">
        <v>24</v>
      </c>
      <c r="M28" s="45">
        <f t="shared" si="1"/>
        <v>-45</v>
      </c>
      <c r="N28" s="16"/>
      <c r="O28" s="32">
        <f t="shared" si="2"/>
      </c>
      <c r="P28" s="47"/>
      <c r="Q28" s="32"/>
      <c r="R28" s="51">
        <f t="shared" si="3"/>
        <v>53</v>
      </c>
    </row>
    <row r="29" spans="1:18" ht="14.25">
      <c r="A29" s="11" t="s">
        <v>54</v>
      </c>
      <c r="B29" s="12"/>
      <c r="C29" s="13"/>
      <c r="D29" s="14"/>
      <c r="E29" s="13"/>
      <c r="F29" s="15">
        <f t="shared" si="0"/>
        <v>0</v>
      </c>
      <c r="G29" s="16"/>
      <c r="H29" s="17"/>
      <c r="I29" s="17"/>
      <c r="J29" s="17"/>
      <c r="K29" s="17">
        <v>-95</v>
      </c>
      <c r="L29" s="17" t="s">
        <v>103</v>
      </c>
      <c r="M29" s="45">
        <f t="shared" si="1"/>
        <v>-95</v>
      </c>
      <c r="N29" s="16"/>
      <c r="O29" s="32">
        <f t="shared" si="2"/>
      </c>
      <c r="P29" s="47"/>
      <c r="Q29" s="32"/>
      <c r="R29" s="51">
        <f t="shared" si="3"/>
        <v>5</v>
      </c>
    </row>
    <row r="30" spans="1:18" ht="24">
      <c r="A30" s="11" t="s">
        <v>56</v>
      </c>
      <c r="B30" s="12"/>
      <c r="C30" s="13"/>
      <c r="D30" s="14"/>
      <c r="E30" s="13"/>
      <c r="F30" s="15">
        <f t="shared" si="0"/>
        <v>0</v>
      </c>
      <c r="G30" s="16">
        <v>-20</v>
      </c>
      <c r="H30" s="17" t="s">
        <v>104</v>
      </c>
      <c r="I30" s="17">
        <v>-85</v>
      </c>
      <c r="J30" s="17" t="s">
        <v>62</v>
      </c>
      <c r="K30" s="17"/>
      <c r="L30" s="17"/>
      <c r="M30" s="45">
        <f t="shared" si="1"/>
        <v>-85</v>
      </c>
      <c r="N30" s="16"/>
      <c r="O30" s="32">
        <f t="shared" si="2"/>
      </c>
      <c r="P30" s="47"/>
      <c r="Q30" s="32"/>
      <c r="R30" s="51">
        <f t="shared" si="3"/>
        <v>-5</v>
      </c>
    </row>
    <row r="31" spans="1:18" ht="14.25">
      <c r="A31" s="11" t="s">
        <v>57</v>
      </c>
      <c r="B31" s="12"/>
      <c r="C31" s="13"/>
      <c r="D31" s="14"/>
      <c r="E31" s="13"/>
      <c r="F31" s="15">
        <f t="shared" si="0"/>
        <v>0</v>
      </c>
      <c r="G31" s="16"/>
      <c r="H31" s="17"/>
      <c r="I31" s="17">
        <v>-45</v>
      </c>
      <c r="J31" s="17" t="s">
        <v>96</v>
      </c>
      <c r="K31" s="17"/>
      <c r="L31" s="17"/>
      <c r="M31" s="45">
        <f t="shared" si="1"/>
        <v>-45</v>
      </c>
      <c r="N31" s="16"/>
      <c r="O31" s="32">
        <f t="shared" si="2"/>
      </c>
      <c r="P31" s="47"/>
      <c r="Q31" s="32"/>
      <c r="R31" s="51">
        <f t="shared" si="3"/>
        <v>55</v>
      </c>
    </row>
    <row r="32" spans="1:18" ht="14.25">
      <c r="A32" s="18" t="s">
        <v>58</v>
      </c>
      <c r="B32" s="19">
        <v>-5</v>
      </c>
      <c r="C32" s="20" t="s">
        <v>105</v>
      </c>
      <c r="D32" s="21"/>
      <c r="E32" s="20"/>
      <c r="F32" s="22">
        <f t="shared" si="0"/>
        <v>-5</v>
      </c>
      <c r="G32" s="23"/>
      <c r="H32" s="24"/>
      <c r="I32" s="24"/>
      <c r="J32" s="24"/>
      <c r="K32" s="24"/>
      <c r="L32" s="24"/>
      <c r="M32" s="48">
        <f t="shared" si="1"/>
        <v>0</v>
      </c>
      <c r="N32" s="23"/>
      <c r="O32" s="35">
        <f t="shared" si="2"/>
      </c>
      <c r="P32" s="49"/>
      <c r="Q32" s="35"/>
      <c r="R32" s="52">
        <f t="shared" si="3"/>
        <v>95</v>
      </c>
    </row>
  </sheetData>
  <sheetProtection password="CC45" sheet="1" formatRows="0"/>
  <protectedRanges>
    <protectedRange sqref="Q2:R2" name="检查日期_1"/>
    <protectedRange sqref="F2" name="制表_1"/>
    <protectedRange sqref="P5:Q32" name="任务完成_1"/>
    <protectedRange sqref="G5:L32" name="卫生检查_1"/>
    <protectedRange sqref="B5:E32" name="纪律检查_1"/>
    <protectedRange sqref="N5:N32" name="早操检查_1"/>
    <protectedRange sqref="B2" name="值班教师_1"/>
    <protectedRange sqref="D2" name="到班情况_1"/>
    <protectedRange sqref="J2" name="审表_1"/>
    <protectedRange sqref="O2" name="早操特殊"/>
  </protectedRanges>
  <mergeCells count="13">
    <mergeCell ref="I4:J4"/>
    <mergeCell ref="K4:L4"/>
    <mergeCell ref="N4:O4"/>
    <mergeCell ref="A3:A4"/>
    <mergeCell ref="R3:R4"/>
    <mergeCell ref="P3:Q4"/>
    <mergeCell ref="A1:R1"/>
    <mergeCell ref="B3:F3"/>
    <mergeCell ref="G3:M3"/>
    <mergeCell ref="N3:O3"/>
    <mergeCell ref="B4:C4"/>
    <mergeCell ref="D4:E4"/>
    <mergeCell ref="G4:H4"/>
  </mergeCells>
  <dataValidations count="18">
    <dataValidation type="list" allowBlank="1" showInputMessage="1" showErrorMessage="1" sqref="D2">
      <formula1>"到班,未到班"</formula1>
    </dataValidation>
    <dataValidation type="list" allowBlank="1" showInputMessage="1" sqref="D5:D32">
      <formula1>"-0.5,-1,-1.5,-2,-2.5,-3,-3.5,-4,-4.5,-5,-6,-6.5,-7,-7.5,-8,-8.5,-9,-9.5,-10"</formula1>
    </dataValidation>
    <dataValidation type="list" allowBlank="1" showInputMessage="1" sqref="J5:J32">
      <formula1>"打扫不及时,打扫不彻底,上午无人打扫无人签到,下午无人打扫无人签到,全天无人打扫无人签到"</formula1>
    </dataValidation>
    <dataValidation type="list" allowBlank="1" showInputMessage="1" showErrorMessage="1" sqref="O2">
      <formula1>"因天气原因未出操,因学校广播故障未出操,其他原因未出操"</formula1>
    </dataValidation>
    <dataValidation allowBlank="1" showInputMessage="1" sqref="F5:F32"/>
    <dataValidation type="list" allowBlank="1" showInputMessage="1" showErrorMessage="1" prompt="选择月份" sqref="Q2">
      <formula1>"1,2,3,4,5,6,7,8,9,10,11,12"</formula1>
    </dataValidation>
    <dataValidation type="list" allowBlank="1" showInputMessage="1" showErrorMessage="1" prompt="选择日期" sqref="R2">
      <formula1>"1,2,3,4,5,6,7,8,9,10,11,12,13,14,15,16,17,18,19,20,21,22,23,24,25,26,27,28,29,30,31"</formula1>
    </dataValidation>
    <dataValidation type="list" allowBlank="1" showInputMessage="1" sqref="B5:B32">
      <formula1>"-0.5,-1,-1.5,-2,-2.5,-3,-3.5,-4,-4.5,-5,-5.5,-6,-6.5,-7,-7.5,8,-8.5,-9,-9.5,10"</formula1>
    </dataValidation>
    <dataValidation type="list" allowBlank="1" showInputMessage="1" sqref="C5:C32">
      <formula1>"迟到,旷课,整体纪律差,玩手机,打牌,集体早退,集体旷课"</formula1>
    </dataValidation>
    <dataValidation type="list" allowBlank="1" showInputMessage="1" showErrorMessage="1" sqref="L5:L32">
      <formula1>"打扫不彻底,地面未打扫,电器未擦净,楼梯道未打扫,垃圾未倒,黑板未擦,黑板不清洁,上午未打扫,下午未打扫,全天未打扫"</formula1>
    </dataValidation>
    <dataValidation type="list" allowBlank="1" showInputMessage="1" sqref="E5:E32">
      <formula1>"染彩发,染指甲,戴戒指,戴耳环耳钉,戴手链脚链,男生长发,公共场所穿背心,公共场所穿拖鞋"</formula1>
    </dataValidation>
    <dataValidation type="list" allowBlank="1" showInputMessage="1" sqref="G5:G32">
      <formula1>"-5,-10,-15,-20,-25,-30"</formula1>
    </dataValidation>
    <dataValidation type="list" allowBlank="1" showInputMessage="1" sqref="H5:H32">
      <formula1>"烟头,小片落叶,大片落叶,打扫不及时,无人打扫"</formula1>
    </dataValidation>
    <dataValidation type="list" allowBlank="1" showInputMessage="1" sqref="I5:I32">
      <formula1>"-5,-10,-15,20,-30,-40,-45,-90"</formula1>
    </dataValidation>
    <dataValidation type="list" allowBlank="1" showInputMessage="1" sqref="K5:K32">
      <formula1>"-5,-10,-15,-20,-25,-30,-40,-45,-90"</formula1>
    </dataValidation>
    <dataValidation type="list" allowBlank="1" showInputMessage="1" sqref="N5:N32">
      <formula1>"-1,-2,-3,-4,-5,-6,-7,-8,-9,-10,-11,-12,-13,-14,-15"</formula1>
    </dataValidation>
    <dataValidation type="list" allowBlank="1" showInputMessage="1" showErrorMessage="1" sqref="P5:P32">
      <formula1>"-0.5,-1,-1.5,-2,-2.5,-3,-3.5,-4,-4.5,-5"</formula1>
    </dataValidation>
    <dataValidation type="list" allowBlank="1" showInputMessage="1" sqref="Q5:Q32">
      <formula1>"班级日志未交示签到,信息反馈表未交,广播稿未完成,班长未开例会,团支书未开例会,班长和团支书未开例会"</formula1>
    </dataValidation>
  </dataValidations>
  <printOptions/>
  <pageMargins left="0.75" right="0.75" top="1" bottom="1" header="0.5" footer="0.5"/>
  <pageSetup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2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Q32" sqref="Q32"/>
    </sheetView>
  </sheetViews>
  <sheetFormatPr defaultColWidth="9.00390625" defaultRowHeight="14.25"/>
  <cols>
    <col min="1" max="1" width="12.625" style="2" customWidth="1"/>
    <col min="2" max="2" width="7.625" style="3" customWidth="1"/>
    <col min="3" max="3" width="20.625" style="2" customWidth="1"/>
    <col min="4" max="4" width="7.625" style="3" customWidth="1"/>
    <col min="5" max="5" width="20.625" style="2" customWidth="1"/>
    <col min="6" max="6" width="8.875" style="3" customWidth="1"/>
    <col min="7" max="7" width="8.75390625" style="2" customWidth="1"/>
    <col min="8" max="8" width="20.625" style="4" customWidth="1"/>
    <col min="9" max="9" width="7.625" style="4" customWidth="1"/>
    <col min="10" max="10" width="20.625" style="4" customWidth="1"/>
    <col min="11" max="11" width="7.625" style="4" customWidth="1"/>
    <col min="12" max="12" width="20.625" style="2" customWidth="1"/>
    <col min="13" max="13" width="8.875" style="2" customWidth="1"/>
    <col min="14" max="14" width="7.625" style="2" customWidth="1"/>
    <col min="15" max="15" width="20.625" style="2" customWidth="1"/>
    <col min="16" max="16" width="7.625" style="2" customWidth="1"/>
    <col min="17" max="17" width="20.625" style="2" customWidth="1"/>
    <col min="18" max="18" width="9.875" style="2" customWidth="1"/>
    <col min="19" max="16384" width="9.00390625" style="2" customWidth="1"/>
  </cols>
  <sheetData>
    <row r="1" spans="1:18" ht="22.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1:18" s="1" customFormat="1" ht="16.5" customHeight="1">
      <c r="A2" s="37" t="s">
        <v>1</v>
      </c>
      <c r="B2" s="38"/>
      <c r="C2" s="27" t="s">
        <v>2</v>
      </c>
      <c r="D2" s="38"/>
      <c r="E2" s="39" t="s">
        <v>4</v>
      </c>
      <c r="F2" s="83" t="s">
        <v>5</v>
      </c>
      <c r="G2" s="84"/>
      <c r="H2" s="9"/>
      <c r="I2" s="39" t="s">
        <v>6</v>
      </c>
      <c r="J2" s="38" t="s">
        <v>78</v>
      </c>
      <c r="K2" s="40"/>
      <c r="L2" s="41"/>
      <c r="M2" s="41"/>
      <c r="N2" s="42" t="s">
        <v>8</v>
      </c>
      <c r="O2" s="43"/>
      <c r="P2" s="44" t="s">
        <v>9</v>
      </c>
      <c r="Q2" s="50">
        <v>12</v>
      </c>
      <c r="R2" s="36">
        <v>26</v>
      </c>
    </row>
    <row r="3" spans="1:18" ht="14.25" customHeight="1">
      <c r="A3" s="66" t="s">
        <v>10</v>
      </c>
      <c r="B3" s="72" t="s">
        <v>11</v>
      </c>
      <c r="C3" s="76"/>
      <c r="D3" s="76"/>
      <c r="E3" s="76"/>
      <c r="F3" s="73"/>
      <c r="G3" s="85" t="s">
        <v>12</v>
      </c>
      <c r="H3" s="86"/>
      <c r="I3" s="86"/>
      <c r="J3" s="86"/>
      <c r="K3" s="86"/>
      <c r="L3" s="86"/>
      <c r="M3" s="87"/>
      <c r="N3" s="70" t="s">
        <v>13</v>
      </c>
      <c r="O3" s="71"/>
      <c r="P3" s="70" t="s">
        <v>14</v>
      </c>
      <c r="Q3" s="71"/>
      <c r="R3" s="68" t="s">
        <v>15</v>
      </c>
    </row>
    <row r="4" spans="1:18" ht="16.5" customHeight="1">
      <c r="A4" s="67"/>
      <c r="B4" s="77" t="s">
        <v>16</v>
      </c>
      <c r="C4" s="78"/>
      <c r="D4" s="79" t="s">
        <v>17</v>
      </c>
      <c r="E4" s="78"/>
      <c r="F4" s="10" t="s">
        <v>18</v>
      </c>
      <c r="G4" s="80" t="s">
        <v>19</v>
      </c>
      <c r="H4" s="81"/>
      <c r="I4" s="81" t="s">
        <v>20</v>
      </c>
      <c r="J4" s="81"/>
      <c r="K4" s="81" t="s">
        <v>21</v>
      </c>
      <c r="L4" s="81"/>
      <c r="M4" s="10" t="s">
        <v>18</v>
      </c>
      <c r="N4" s="80" t="s">
        <v>22</v>
      </c>
      <c r="O4" s="82"/>
      <c r="P4" s="72"/>
      <c r="Q4" s="73"/>
      <c r="R4" s="69"/>
    </row>
    <row r="5" spans="1:18" ht="14.25">
      <c r="A5" s="11" t="s">
        <v>23</v>
      </c>
      <c r="B5" s="12"/>
      <c r="C5" s="13"/>
      <c r="D5" s="14"/>
      <c r="E5" s="13"/>
      <c r="F5" s="15">
        <f>B5+D5</f>
        <v>0</v>
      </c>
      <c r="G5" s="16"/>
      <c r="H5" s="17"/>
      <c r="I5" s="17"/>
      <c r="J5" s="17"/>
      <c r="K5" s="17"/>
      <c r="L5" s="17"/>
      <c r="M5" s="45">
        <f>I5+K5</f>
        <v>0</v>
      </c>
      <c r="N5" s="16"/>
      <c r="O5" s="32">
        <f>IF(N5&lt;&gt;0,"旷操"&amp;ABS(N5)&amp;"人","")</f>
      </c>
      <c r="P5" s="46"/>
      <c r="Q5" s="32"/>
      <c r="R5" s="51">
        <f>100+F5+G5+M5+N5+P5</f>
        <v>100</v>
      </c>
    </row>
    <row r="6" spans="1:18" ht="24">
      <c r="A6" s="11" t="s">
        <v>25</v>
      </c>
      <c r="B6" s="12">
        <v>-5.5</v>
      </c>
      <c r="C6" s="13" t="s">
        <v>106</v>
      </c>
      <c r="D6" s="14"/>
      <c r="E6" s="13"/>
      <c r="F6" s="15">
        <f aca="true" t="shared" si="0" ref="F6:F32">B6+D6</f>
        <v>-5.5</v>
      </c>
      <c r="G6" s="16"/>
      <c r="H6" s="17"/>
      <c r="I6" s="17"/>
      <c r="J6" s="17"/>
      <c r="K6" s="17"/>
      <c r="L6" s="17"/>
      <c r="M6" s="45">
        <f aca="true" t="shared" si="1" ref="M6:M32">I6+K6</f>
        <v>0</v>
      </c>
      <c r="N6" s="16"/>
      <c r="O6" s="32">
        <f aca="true" t="shared" si="2" ref="O6:O32">IF(N6&lt;&gt;0,"旷操"&amp;ABS(N6)&amp;"人","")</f>
      </c>
      <c r="P6" s="47">
        <v>-1</v>
      </c>
      <c r="Q6" s="32" t="s">
        <v>107</v>
      </c>
      <c r="R6" s="51">
        <f aca="true" t="shared" si="3" ref="R6:R32">100+F6+G6+M6+N6+P6</f>
        <v>93.5</v>
      </c>
    </row>
    <row r="7" spans="1:18" ht="14.25">
      <c r="A7" s="11" t="s">
        <v>27</v>
      </c>
      <c r="B7" s="12"/>
      <c r="C7" s="13"/>
      <c r="D7" s="14"/>
      <c r="E7" s="13"/>
      <c r="F7" s="15">
        <f t="shared" si="0"/>
        <v>0</v>
      </c>
      <c r="G7" s="16"/>
      <c r="H7" s="17"/>
      <c r="I7" s="17"/>
      <c r="J7" s="17"/>
      <c r="K7" s="17"/>
      <c r="L7" s="17"/>
      <c r="M7" s="45">
        <f t="shared" si="1"/>
        <v>0</v>
      </c>
      <c r="N7" s="16"/>
      <c r="O7" s="32">
        <f t="shared" si="2"/>
      </c>
      <c r="P7" s="47">
        <v>-1</v>
      </c>
      <c r="Q7" s="32" t="s">
        <v>108</v>
      </c>
      <c r="R7" s="51">
        <f t="shared" si="3"/>
        <v>99</v>
      </c>
    </row>
    <row r="8" spans="1:18" ht="14.25">
      <c r="A8" s="11" t="s">
        <v>28</v>
      </c>
      <c r="B8" s="12"/>
      <c r="C8" s="13"/>
      <c r="D8" s="14"/>
      <c r="E8" s="13"/>
      <c r="F8" s="15">
        <f t="shared" si="0"/>
        <v>0</v>
      </c>
      <c r="G8" s="16"/>
      <c r="H8" s="17"/>
      <c r="I8" s="17"/>
      <c r="J8" s="17"/>
      <c r="K8" s="17"/>
      <c r="L8" s="17"/>
      <c r="M8" s="45">
        <f t="shared" si="1"/>
        <v>0</v>
      </c>
      <c r="N8" s="16"/>
      <c r="O8" s="32">
        <f t="shared" si="2"/>
      </c>
      <c r="P8" s="47"/>
      <c r="Q8" s="32"/>
      <c r="R8" s="51">
        <f t="shared" si="3"/>
        <v>100</v>
      </c>
    </row>
    <row r="9" spans="1:18" ht="14.25">
      <c r="A9" s="11" t="s">
        <v>30</v>
      </c>
      <c r="B9" s="12"/>
      <c r="C9" s="13"/>
      <c r="D9" s="14"/>
      <c r="E9" s="13"/>
      <c r="F9" s="15">
        <f t="shared" si="0"/>
        <v>0</v>
      </c>
      <c r="G9" s="16"/>
      <c r="H9" s="17"/>
      <c r="I9" s="17"/>
      <c r="J9" s="17"/>
      <c r="K9" s="17"/>
      <c r="L9" s="17"/>
      <c r="M9" s="45">
        <f t="shared" si="1"/>
        <v>0</v>
      </c>
      <c r="N9" s="16"/>
      <c r="O9" s="32">
        <f t="shared" si="2"/>
      </c>
      <c r="P9" s="47"/>
      <c r="Q9" s="32"/>
      <c r="R9" s="51">
        <f t="shared" si="3"/>
        <v>100</v>
      </c>
    </row>
    <row r="10" spans="1:18" ht="14.25">
      <c r="A10" s="11" t="s">
        <v>31</v>
      </c>
      <c r="B10" s="12"/>
      <c r="C10" s="13"/>
      <c r="D10" s="14"/>
      <c r="E10" s="13"/>
      <c r="F10" s="15">
        <f t="shared" si="0"/>
        <v>0</v>
      </c>
      <c r="G10" s="16"/>
      <c r="H10" s="17"/>
      <c r="I10" s="17"/>
      <c r="J10" s="17"/>
      <c r="K10" s="17"/>
      <c r="L10" s="17"/>
      <c r="M10" s="45">
        <f t="shared" si="1"/>
        <v>0</v>
      </c>
      <c r="N10" s="16"/>
      <c r="O10" s="32">
        <f t="shared" si="2"/>
      </c>
      <c r="P10" s="47"/>
      <c r="Q10" s="32"/>
      <c r="R10" s="51">
        <f t="shared" si="3"/>
        <v>100</v>
      </c>
    </row>
    <row r="11" spans="1:18" ht="14.25">
      <c r="A11" s="11" t="s">
        <v>33</v>
      </c>
      <c r="B11" s="12"/>
      <c r="C11" s="13"/>
      <c r="D11" s="14"/>
      <c r="E11" s="13"/>
      <c r="F11" s="15">
        <f t="shared" si="0"/>
        <v>0</v>
      </c>
      <c r="G11" s="16"/>
      <c r="H11" s="17"/>
      <c r="I11" s="17"/>
      <c r="J11" s="17"/>
      <c r="K11" s="17"/>
      <c r="L11" s="17"/>
      <c r="M11" s="45">
        <f t="shared" si="1"/>
        <v>0</v>
      </c>
      <c r="N11" s="16"/>
      <c r="O11" s="32">
        <f t="shared" si="2"/>
      </c>
      <c r="P11" s="47"/>
      <c r="Q11" s="32"/>
      <c r="R11" s="51">
        <f t="shared" si="3"/>
        <v>100</v>
      </c>
    </row>
    <row r="12" spans="1:18" ht="14.25">
      <c r="A12" s="11" t="s">
        <v>35</v>
      </c>
      <c r="B12" s="12"/>
      <c r="C12" s="13"/>
      <c r="D12" s="14"/>
      <c r="E12" s="13"/>
      <c r="F12" s="15">
        <f t="shared" si="0"/>
        <v>0</v>
      </c>
      <c r="G12" s="16"/>
      <c r="H12" s="17"/>
      <c r="I12" s="17"/>
      <c r="J12" s="17"/>
      <c r="K12" s="17">
        <v>-45</v>
      </c>
      <c r="L12" s="17" t="s">
        <v>109</v>
      </c>
      <c r="M12" s="45">
        <f t="shared" si="1"/>
        <v>-45</v>
      </c>
      <c r="N12" s="16"/>
      <c r="O12" s="32">
        <f t="shared" si="2"/>
      </c>
      <c r="P12" s="47"/>
      <c r="Q12" s="32"/>
      <c r="R12" s="51">
        <f t="shared" si="3"/>
        <v>55</v>
      </c>
    </row>
    <row r="13" spans="1:18" ht="14.25">
      <c r="A13" s="11" t="s">
        <v>36</v>
      </c>
      <c r="B13" s="12"/>
      <c r="C13" s="13"/>
      <c r="D13" s="14"/>
      <c r="E13" s="13"/>
      <c r="F13" s="15">
        <f t="shared" si="0"/>
        <v>0</v>
      </c>
      <c r="G13" s="16"/>
      <c r="H13" s="17"/>
      <c r="I13" s="17"/>
      <c r="J13" s="17"/>
      <c r="K13" s="17"/>
      <c r="L13" s="17"/>
      <c r="M13" s="45">
        <f t="shared" si="1"/>
        <v>0</v>
      </c>
      <c r="N13" s="16">
        <v>-24</v>
      </c>
      <c r="O13" s="32" t="str">
        <f t="shared" si="2"/>
        <v>旷操24人</v>
      </c>
      <c r="P13" s="47">
        <v>-1</v>
      </c>
      <c r="Q13" s="32" t="s">
        <v>110</v>
      </c>
      <c r="R13" s="51">
        <f t="shared" si="3"/>
        <v>75</v>
      </c>
    </row>
    <row r="14" spans="1:18" ht="14.25">
      <c r="A14" s="11" t="s">
        <v>37</v>
      </c>
      <c r="B14" s="12">
        <v>-0.5</v>
      </c>
      <c r="C14" s="13" t="s">
        <v>111</v>
      </c>
      <c r="D14" s="14"/>
      <c r="E14" s="13"/>
      <c r="F14" s="15">
        <f t="shared" si="0"/>
        <v>-0.5</v>
      </c>
      <c r="G14" s="16"/>
      <c r="H14" s="17"/>
      <c r="I14" s="17"/>
      <c r="J14" s="17"/>
      <c r="K14" s="17"/>
      <c r="L14" s="17"/>
      <c r="M14" s="45">
        <f t="shared" si="1"/>
        <v>0</v>
      </c>
      <c r="N14" s="16">
        <v>-2</v>
      </c>
      <c r="O14" s="32" t="str">
        <f t="shared" si="2"/>
        <v>旷操2人</v>
      </c>
      <c r="P14" s="47">
        <v>-1</v>
      </c>
      <c r="Q14" s="32" t="s">
        <v>110</v>
      </c>
      <c r="R14" s="51">
        <f t="shared" si="3"/>
        <v>96.5</v>
      </c>
    </row>
    <row r="15" spans="1:18" ht="14.25">
      <c r="A15" s="11" t="s">
        <v>38</v>
      </c>
      <c r="B15" s="12"/>
      <c r="C15" s="13"/>
      <c r="D15" s="14"/>
      <c r="E15" s="13"/>
      <c r="F15" s="15">
        <f t="shared" si="0"/>
        <v>0</v>
      </c>
      <c r="G15" s="16"/>
      <c r="H15" s="17"/>
      <c r="I15" s="17"/>
      <c r="J15" s="17"/>
      <c r="K15" s="17"/>
      <c r="L15" s="17"/>
      <c r="M15" s="45">
        <f t="shared" si="1"/>
        <v>0</v>
      </c>
      <c r="N15" s="16"/>
      <c r="O15" s="32">
        <f t="shared" si="2"/>
      </c>
      <c r="P15" s="47"/>
      <c r="Q15" s="32"/>
      <c r="R15" s="51">
        <f t="shared" si="3"/>
        <v>100</v>
      </c>
    </row>
    <row r="16" spans="1:18" ht="14.25">
      <c r="A16" s="11" t="s">
        <v>39</v>
      </c>
      <c r="B16" s="12"/>
      <c r="C16" s="13"/>
      <c r="D16" s="14"/>
      <c r="E16" s="13"/>
      <c r="F16" s="15">
        <f t="shared" si="0"/>
        <v>0</v>
      </c>
      <c r="G16" s="16"/>
      <c r="H16" s="17"/>
      <c r="I16" s="17"/>
      <c r="J16" s="17"/>
      <c r="K16" s="17"/>
      <c r="L16" s="17"/>
      <c r="M16" s="45">
        <f t="shared" si="1"/>
        <v>0</v>
      </c>
      <c r="N16" s="16"/>
      <c r="O16" s="32">
        <f t="shared" si="2"/>
      </c>
      <c r="P16" s="47"/>
      <c r="Q16" s="32"/>
      <c r="R16" s="51">
        <f t="shared" si="3"/>
        <v>100</v>
      </c>
    </row>
    <row r="17" spans="1:18" ht="14.25">
      <c r="A17" s="11" t="s">
        <v>40</v>
      </c>
      <c r="B17" s="12"/>
      <c r="C17" s="13"/>
      <c r="D17" s="14"/>
      <c r="E17" s="13"/>
      <c r="F17" s="15">
        <f t="shared" si="0"/>
        <v>0</v>
      </c>
      <c r="G17" s="16"/>
      <c r="H17" s="17"/>
      <c r="I17" s="17"/>
      <c r="J17" s="17"/>
      <c r="K17" s="17"/>
      <c r="L17" s="17"/>
      <c r="M17" s="45">
        <f t="shared" si="1"/>
        <v>0</v>
      </c>
      <c r="N17" s="16"/>
      <c r="O17" s="32">
        <f t="shared" si="2"/>
      </c>
      <c r="P17" s="47"/>
      <c r="Q17" s="32"/>
      <c r="R17" s="51">
        <f t="shared" si="3"/>
        <v>100</v>
      </c>
    </row>
    <row r="18" spans="1:18" ht="14.25">
      <c r="A18" s="11" t="s">
        <v>41</v>
      </c>
      <c r="B18" s="12"/>
      <c r="C18" s="13"/>
      <c r="D18" s="14"/>
      <c r="E18" s="13"/>
      <c r="F18" s="15">
        <f t="shared" si="0"/>
        <v>0</v>
      </c>
      <c r="G18" s="16"/>
      <c r="H18" s="17"/>
      <c r="I18" s="17"/>
      <c r="J18" s="17"/>
      <c r="K18" s="17"/>
      <c r="L18" s="17"/>
      <c r="M18" s="45">
        <f t="shared" si="1"/>
        <v>0</v>
      </c>
      <c r="N18" s="16"/>
      <c r="O18" s="32">
        <f t="shared" si="2"/>
      </c>
      <c r="P18" s="47"/>
      <c r="Q18" s="32"/>
      <c r="R18" s="51">
        <f t="shared" si="3"/>
        <v>100</v>
      </c>
    </row>
    <row r="19" spans="1:18" ht="14.25">
      <c r="A19" s="11" t="s">
        <v>42</v>
      </c>
      <c r="B19" s="12"/>
      <c r="C19" s="13"/>
      <c r="D19" s="14"/>
      <c r="E19" s="13"/>
      <c r="F19" s="15">
        <f t="shared" si="0"/>
        <v>0</v>
      </c>
      <c r="G19" s="16"/>
      <c r="H19" s="17"/>
      <c r="I19" s="17"/>
      <c r="J19" s="17"/>
      <c r="K19" s="17"/>
      <c r="L19" s="17"/>
      <c r="M19" s="45">
        <f t="shared" si="1"/>
        <v>0</v>
      </c>
      <c r="N19" s="16"/>
      <c r="O19" s="32">
        <f t="shared" si="2"/>
      </c>
      <c r="P19" s="47"/>
      <c r="Q19" s="32"/>
      <c r="R19" s="51">
        <f t="shared" si="3"/>
        <v>100</v>
      </c>
    </row>
    <row r="20" spans="1:18" ht="14.25">
      <c r="A20" s="11" t="s">
        <v>43</v>
      </c>
      <c r="B20" s="12"/>
      <c r="C20" s="13"/>
      <c r="D20" s="14"/>
      <c r="E20" s="13"/>
      <c r="F20" s="15">
        <f t="shared" si="0"/>
        <v>0</v>
      </c>
      <c r="G20" s="16"/>
      <c r="H20" s="17"/>
      <c r="I20" s="17"/>
      <c r="J20" s="17"/>
      <c r="K20" s="17"/>
      <c r="L20" s="17"/>
      <c r="M20" s="45">
        <f t="shared" si="1"/>
        <v>0</v>
      </c>
      <c r="N20" s="16"/>
      <c r="O20" s="32">
        <f t="shared" si="2"/>
      </c>
      <c r="P20" s="47"/>
      <c r="Q20" s="32"/>
      <c r="R20" s="51">
        <f t="shared" si="3"/>
        <v>100</v>
      </c>
    </row>
    <row r="21" spans="1:18" ht="14.25">
      <c r="A21" s="11" t="s">
        <v>44</v>
      </c>
      <c r="B21" s="12"/>
      <c r="C21" s="13"/>
      <c r="D21" s="14"/>
      <c r="E21" s="13"/>
      <c r="F21" s="15">
        <f t="shared" si="0"/>
        <v>0</v>
      </c>
      <c r="G21" s="16"/>
      <c r="H21" s="17"/>
      <c r="I21" s="17"/>
      <c r="J21" s="17"/>
      <c r="K21" s="17"/>
      <c r="L21" s="17"/>
      <c r="M21" s="45">
        <f t="shared" si="1"/>
        <v>0</v>
      </c>
      <c r="N21" s="16"/>
      <c r="O21" s="32">
        <f t="shared" si="2"/>
      </c>
      <c r="P21" s="47">
        <v>-1</v>
      </c>
      <c r="Q21" s="32" t="s">
        <v>112</v>
      </c>
      <c r="R21" s="51">
        <f t="shared" si="3"/>
        <v>99</v>
      </c>
    </row>
    <row r="22" spans="1:18" ht="14.25">
      <c r="A22" s="11" t="s">
        <v>45</v>
      </c>
      <c r="B22" s="12"/>
      <c r="C22" s="13"/>
      <c r="D22" s="14"/>
      <c r="E22" s="13"/>
      <c r="F22" s="15">
        <f t="shared" si="0"/>
        <v>0</v>
      </c>
      <c r="G22" s="16"/>
      <c r="H22" s="17"/>
      <c r="I22" s="17"/>
      <c r="J22" s="17"/>
      <c r="K22" s="17"/>
      <c r="L22" s="17"/>
      <c r="M22" s="45">
        <f t="shared" si="1"/>
        <v>0</v>
      </c>
      <c r="N22" s="16"/>
      <c r="O22" s="32">
        <f t="shared" si="2"/>
      </c>
      <c r="P22" s="47">
        <v>-1</v>
      </c>
      <c r="Q22" s="32" t="s">
        <v>113</v>
      </c>
      <c r="R22" s="51">
        <f t="shared" si="3"/>
        <v>99</v>
      </c>
    </row>
    <row r="23" spans="1:18" ht="14.25">
      <c r="A23" s="11" t="s">
        <v>46</v>
      </c>
      <c r="B23" s="12"/>
      <c r="C23" s="13"/>
      <c r="D23" s="14"/>
      <c r="E23" s="13"/>
      <c r="F23" s="15">
        <f t="shared" si="0"/>
        <v>0</v>
      </c>
      <c r="G23" s="16"/>
      <c r="H23" s="17"/>
      <c r="I23" s="17"/>
      <c r="J23" s="17"/>
      <c r="K23" s="17">
        <v>-45</v>
      </c>
      <c r="L23" s="17" t="s">
        <v>109</v>
      </c>
      <c r="M23" s="45">
        <f t="shared" si="1"/>
        <v>-45</v>
      </c>
      <c r="N23" s="16"/>
      <c r="O23" s="32">
        <f t="shared" si="2"/>
      </c>
      <c r="P23" s="47"/>
      <c r="Q23" s="32"/>
      <c r="R23" s="51">
        <f t="shared" si="3"/>
        <v>55</v>
      </c>
    </row>
    <row r="24" spans="1:18" ht="14.25">
      <c r="A24" s="11" t="s">
        <v>48</v>
      </c>
      <c r="B24" s="12"/>
      <c r="C24" s="13"/>
      <c r="D24" s="14"/>
      <c r="E24" s="13"/>
      <c r="F24" s="15">
        <f t="shared" si="0"/>
        <v>0</v>
      </c>
      <c r="G24" s="16"/>
      <c r="H24" s="17"/>
      <c r="I24" s="17"/>
      <c r="J24" s="17"/>
      <c r="K24" s="17">
        <v>-45</v>
      </c>
      <c r="L24" s="17" t="s">
        <v>109</v>
      </c>
      <c r="M24" s="45">
        <f t="shared" si="1"/>
        <v>-45</v>
      </c>
      <c r="N24" s="16"/>
      <c r="O24" s="32">
        <f t="shared" si="2"/>
      </c>
      <c r="P24" s="47"/>
      <c r="Q24" s="32"/>
      <c r="R24" s="51">
        <f t="shared" si="3"/>
        <v>55</v>
      </c>
    </row>
    <row r="25" spans="1:18" ht="14.25">
      <c r="A25" s="11" t="s">
        <v>50</v>
      </c>
      <c r="B25" s="12"/>
      <c r="C25" s="13"/>
      <c r="D25" s="14"/>
      <c r="E25" s="13"/>
      <c r="F25" s="15">
        <f t="shared" si="0"/>
        <v>0</v>
      </c>
      <c r="G25" s="16"/>
      <c r="H25" s="17"/>
      <c r="I25" s="17"/>
      <c r="J25" s="17"/>
      <c r="K25" s="17"/>
      <c r="L25" s="17"/>
      <c r="M25" s="45">
        <f t="shared" si="1"/>
        <v>0</v>
      </c>
      <c r="N25" s="16"/>
      <c r="O25" s="32">
        <f t="shared" si="2"/>
      </c>
      <c r="P25" s="47"/>
      <c r="Q25" s="32"/>
      <c r="R25" s="51">
        <f t="shared" si="3"/>
        <v>100</v>
      </c>
    </row>
    <row r="26" spans="1:18" ht="14.25">
      <c r="A26" s="11" t="s">
        <v>51</v>
      </c>
      <c r="B26" s="12"/>
      <c r="C26" s="13"/>
      <c r="D26" s="14"/>
      <c r="E26" s="13"/>
      <c r="F26" s="15">
        <f t="shared" si="0"/>
        <v>0</v>
      </c>
      <c r="G26" s="16"/>
      <c r="H26" s="17"/>
      <c r="I26" s="17"/>
      <c r="J26" s="17"/>
      <c r="K26" s="17"/>
      <c r="L26" s="17"/>
      <c r="M26" s="45">
        <f t="shared" si="1"/>
        <v>0</v>
      </c>
      <c r="N26" s="16"/>
      <c r="O26" s="32">
        <f t="shared" si="2"/>
      </c>
      <c r="P26" s="47"/>
      <c r="Q26" s="32"/>
      <c r="R26" s="51">
        <f t="shared" si="3"/>
        <v>100</v>
      </c>
    </row>
    <row r="27" spans="1:18" ht="14.25">
      <c r="A27" s="11" t="s">
        <v>52</v>
      </c>
      <c r="B27" s="12"/>
      <c r="C27" s="13"/>
      <c r="D27" s="14"/>
      <c r="E27" s="13"/>
      <c r="F27" s="15">
        <f t="shared" si="0"/>
        <v>0</v>
      </c>
      <c r="G27" s="16"/>
      <c r="H27" s="17"/>
      <c r="I27" s="17"/>
      <c r="J27" s="17"/>
      <c r="K27" s="17">
        <v>-10</v>
      </c>
      <c r="L27" s="17" t="s">
        <v>64</v>
      </c>
      <c r="M27" s="45">
        <f t="shared" si="1"/>
        <v>-10</v>
      </c>
      <c r="N27" s="16">
        <v>-1</v>
      </c>
      <c r="O27" s="32" t="str">
        <f t="shared" si="2"/>
        <v>旷操1人</v>
      </c>
      <c r="P27" s="47"/>
      <c r="Q27" s="32"/>
      <c r="R27" s="51">
        <f t="shared" si="3"/>
        <v>89</v>
      </c>
    </row>
    <row r="28" spans="1:18" ht="14.25">
      <c r="A28" s="11" t="s">
        <v>53</v>
      </c>
      <c r="B28" s="12"/>
      <c r="C28" s="13"/>
      <c r="D28" s="14"/>
      <c r="E28" s="13"/>
      <c r="F28" s="15">
        <f t="shared" si="0"/>
        <v>0</v>
      </c>
      <c r="G28" s="16"/>
      <c r="H28" s="17"/>
      <c r="I28" s="17"/>
      <c r="J28" s="17"/>
      <c r="K28" s="17">
        <v>-10</v>
      </c>
      <c r="L28" s="17" t="s">
        <v>71</v>
      </c>
      <c r="M28" s="45">
        <f t="shared" si="1"/>
        <v>-10</v>
      </c>
      <c r="N28" s="16"/>
      <c r="O28" s="32">
        <f t="shared" si="2"/>
      </c>
      <c r="P28" s="47"/>
      <c r="Q28" s="32"/>
      <c r="R28" s="51">
        <f t="shared" si="3"/>
        <v>90</v>
      </c>
    </row>
    <row r="29" spans="1:18" ht="14.25">
      <c r="A29" s="11" t="s">
        <v>54</v>
      </c>
      <c r="B29" s="12">
        <v>-1</v>
      </c>
      <c r="C29" s="13" t="s">
        <v>72</v>
      </c>
      <c r="D29" s="14"/>
      <c r="E29" s="13"/>
      <c r="F29" s="15">
        <f t="shared" si="0"/>
        <v>-1</v>
      </c>
      <c r="G29" s="16"/>
      <c r="H29" s="17"/>
      <c r="I29" s="17"/>
      <c r="J29" s="17"/>
      <c r="K29" s="17">
        <v>-45</v>
      </c>
      <c r="L29" s="17" t="s">
        <v>114</v>
      </c>
      <c r="M29" s="45">
        <f t="shared" si="1"/>
        <v>-45</v>
      </c>
      <c r="N29" s="16"/>
      <c r="O29" s="32">
        <f t="shared" si="2"/>
      </c>
      <c r="P29" s="47"/>
      <c r="Q29" s="32"/>
      <c r="R29" s="51">
        <f t="shared" si="3"/>
        <v>54</v>
      </c>
    </row>
    <row r="30" spans="1:18" ht="14.25">
      <c r="A30" s="11" t="s">
        <v>56</v>
      </c>
      <c r="B30" s="12"/>
      <c r="C30" s="13"/>
      <c r="D30" s="14"/>
      <c r="E30" s="13"/>
      <c r="F30" s="15">
        <f t="shared" si="0"/>
        <v>0</v>
      </c>
      <c r="G30" s="16"/>
      <c r="H30" s="17"/>
      <c r="I30" s="17">
        <v>-45</v>
      </c>
      <c r="J30" s="17" t="s">
        <v>96</v>
      </c>
      <c r="K30" s="17">
        <v>-45</v>
      </c>
      <c r="L30" s="17" t="s">
        <v>109</v>
      </c>
      <c r="M30" s="45">
        <f t="shared" si="1"/>
        <v>-90</v>
      </c>
      <c r="N30" s="16"/>
      <c r="O30" s="32">
        <f t="shared" si="2"/>
      </c>
      <c r="P30" s="47"/>
      <c r="Q30" s="32"/>
      <c r="R30" s="51">
        <f t="shared" si="3"/>
        <v>10</v>
      </c>
    </row>
    <row r="31" spans="1:18" ht="14.25">
      <c r="A31" s="11" t="s">
        <v>57</v>
      </c>
      <c r="B31" s="12">
        <v>-2.5</v>
      </c>
      <c r="C31" s="13" t="s">
        <v>115</v>
      </c>
      <c r="D31" s="14"/>
      <c r="E31" s="13"/>
      <c r="F31" s="15">
        <f t="shared" si="0"/>
        <v>-2.5</v>
      </c>
      <c r="G31" s="16"/>
      <c r="H31" s="17"/>
      <c r="I31" s="17"/>
      <c r="J31" s="17"/>
      <c r="K31" s="17">
        <v>-40</v>
      </c>
      <c r="L31" s="17" t="s">
        <v>109</v>
      </c>
      <c r="M31" s="45">
        <f t="shared" si="1"/>
        <v>-40</v>
      </c>
      <c r="N31" s="16"/>
      <c r="O31" s="32">
        <f t="shared" si="2"/>
      </c>
      <c r="P31" s="47"/>
      <c r="Q31" s="32"/>
      <c r="R31" s="51">
        <f t="shared" si="3"/>
        <v>57.5</v>
      </c>
    </row>
    <row r="32" spans="1:18" ht="14.25">
      <c r="A32" s="18" t="s">
        <v>58</v>
      </c>
      <c r="B32" s="19"/>
      <c r="C32" s="20"/>
      <c r="D32" s="21"/>
      <c r="E32" s="20"/>
      <c r="F32" s="22">
        <f t="shared" si="0"/>
        <v>0</v>
      </c>
      <c r="G32" s="23"/>
      <c r="H32" s="24"/>
      <c r="I32" s="24"/>
      <c r="J32" s="24"/>
      <c r="K32" s="24"/>
      <c r="L32" s="24"/>
      <c r="M32" s="48">
        <f t="shared" si="1"/>
        <v>0</v>
      </c>
      <c r="N32" s="23"/>
      <c r="O32" s="35">
        <f t="shared" si="2"/>
      </c>
      <c r="P32" s="49">
        <v>-1</v>
      </c>
      <c r="Q32" s="35" t="s">
        <v>116</v>
      </c>
      <c r="R32" s="52">
        <f t="shared" si="3"/>
        <v>99</v>
      </c>
    </row>
  </sheetData>
  <sheetProtection password="CC45" sheet="1" formatRows="0"/>
  <protectedRanges>
    <protectedRange sqref="N2" name="检查日期_1"/>
    <protectedRange sqref="O2" name="早操特殊"/>
    <protectedRange sqref="Q2:R2" name="检查日期"/>
    <protectedRange sqref="F2" name="制表"/>
    <protectedRange sqref="P5:Q32" name="任务完成"/>
    <protectedRange sqref="G5:L32" name="卫生检查"/>
    <protectedRange sqref="B5:E32" name="纪律检查"/>
    <protectedRange sqref="N5:N32" name="早操检查"/>
    <protectedRange sqref="B2" name="值班教师"/>
    <protectedRange sqref="D2" name="到班情况"/>
    <protectedRange sqref="J2" name="审表"/>
    <protectedRange sqref="B6" name="纪律检查_1"/>
    <protectedRange sqref="C6" name="纪律检查_2"/>
    <protectedRange sqref="P6" name="任务完成_1"/>
    <protectedRange sqref="Q6" name="任务完成_2"/>
    <protectedRange sqref="P7" name="任务完成_3"/>
    <protectedRange sqref="Q7" name="任务完成_4"/>
    <protectedRange sqref="K12" name="卫生检查_1"/>
    <protectedRange sqref="L12" name="卫生检查_2"/>
    <protectedRange sqref="P13" name="任务完成_5"/>
    <protectedRange sqref="Q13" name="任务完成_6"/>
    <protectedRange sqref="Q14" name="任务完成_7"/>
    <protectedRange sqref="Q21" name="任务完成_8"/>
    <protectedRange sqref="Q22" name="任务完成_9"/>
    <protectedRange sqref="Q32" name="任务完成_10"/>
  </protectedRanges>
  <mergeCells count="14">
    <mergeCell ref="D4:E4"/>
    <mergeCell ref="G4:H4"/>
    <mergeCell ref="I4:J4"/>
    <mergeCell ref="K4:L4"/>
    <mergeCell ref="N4:O4"/>
    <mergeCell ref="A3:A4"/>
    <mergeCell ref="R3:R4"/>
    <mergeCell ref="P3:Q4"/>
    <mergeCell ref="A1:R1"/>
    <mergeCell ref="F2:G2"/>
    <mergeCell ref="B3:F3"/>
    <mergeCell ref="G3:M3"/>
    <mergeCell ref="N3:O3"/>
    <mergeCell ref="B4:C4"/>
  </mergeCells>
  <dataValidations count="18">
    <dataValidation type="list" allowBlank="1" showInputMessage="1" showErrorMessage="1" sqref="D2">
      <formula1>"到班,未到班"</formula1>
    </dataValidation>
    <dataValidation type="list" allowBlank="1" showInputMessage="1" sqref="D5:D32">
      <formula1>"-0.5,-1,-1.5,-2,-2.5,-3,-3.5,-4,-4.5,-5,-6,-6.5,-7,-7.5,-8,-8.5,-9,-9.5,-10"</formula1>
    </dataValidation>
    <dataValidation type="list" allowBlank="1" showInputMessage="1" sqref="J5:J32">
      <formula1>"打扫不及时,打扫不彻底,上午无人打扫无人签到,下午无人打扫无人签到,全天无人打扫无人签到"</formula1>
    </dataValidation>
    <dataValidation type="list" allowBlank="1" showInputMessage="1" showErrorMessage="1" sqref="O2">
      <formula1>"因天气原因未出操,因学校广播故障未出操,其他原因未出操"</formula1>
    </dataValidation>
    <dataValidation allowBlank="1" showInputMessage="1" sqref="F5:F32"/>
    <dataValidation type="list" allowBlank="1" showInputMessage="1" showErrorMessage="1" prompt="选择月份" sqref="Q2">
      <formula1>"1,2,3,4,5,6,7,8,9,10,11,12"</formula1>
    </dataValidation>
    <dataValidation type="list" allowBlank="1" showInputMessage="1" showErrorMessage="1" prompt="选择日期" sqref="R2">
      <formula1>"1,2,3,4,5,6,7,8,9,10,11,12,13,14,15,16,17,18,19,20,21,22,23,24,25,26,27,28,29,30,31"</formula1>
    </dataValidation>
    <dataValidation type="list" allowBlank="1" showInputMessage="1" sqref="B5:B32">
      <formula1>"-0.5,-1,-1.5,-2,-2.5,-3,-3.5,-4,-4.5,-5,-5.5,-6,-6.5,-7,-7.5,8,-8.5,-9,-9.5,10"</formula1>
    </dataValidation>
    <dataValidation type="list" allowBlank="1" showInputMessage="1" sqref="C5:C32">
      <formula1>"迟到,旷课,整体纪律差,玩手机,打牌,集体早退,集体旷课"</formula1>
    </dataValidation>
    <dataValidation type="list" allowBlank="1" showInputMessage="1" showErrorMessage="1" sqref="L5:L32">
      <formula1>"打扫不彻底,地面未打扫,电器未擦净,楼梯道未打扫,垃圾未倒,黑板未擦,黑板不清洁,上午未打扫,下午未打扫,全天未打扫"</formula1>
    </dataValidation>
    <dataValidation type="list" allowBlank="1" showInputMessage="1" sqref="E5:E32">
      <formula1>"染彩发,染指甲,戴戒指,戴耳环耳钉,戴手链脚链,男生长发,公共场所穿背心,公共场所穿拖鞋"</formula1>
    </dataValidation>
    <dataValidation type="list" allowBlank="1" showInputMessage="1" sqref="G5:G32">
      <formula1>"-5,-10,-15,-20,-25,-30"</formula1>
    </dataValidation>
    <dataValidation type="list" allowBlank="1" showInputMessage="1" sqref="H5:H32">
      <formula1>"烟头,小片落叶,大片落叶,打扫不及时,无人打扫"</formula1>
    </dataValidation>
    <dataValidation type="list" allowBlank="1" showInputMessage="1" sqref="I5:I32">
      <formula1>"-5,-10,-15,20,-30,-40,-45,-90"</formula1>
    </dataValidation>
    <dataValidation type="list" allowBlank="1" showInputMessage="1" sqref="K5:K32">
      <formula1>"-5,-10,-15,-20,-25,-30,-40,-45,-90"</formula1>
    </dataValidation>
    <dataValidation type="list" allowBlank="1" showInputMessage="1" sqref="N5:N32">
      <formula1>"-1,-2,-3,-4,-5,-6,-7,-8,-9,-10,-11,-12,-13,-14,-15"</formula1>
    </dataValidation>
    <dataValidation type="list" allowBlank="1" showInputMessage="1" showErrorMessage="1" sqref="P5:P32">
      <formula1>"-0.5,-1,-1.5,-2,-2.5,-3,-3.5,-4,-4.5,-5"</formula1>
    </dataValidation>
    <dataValidation type="list" allowBlank="1" showInputMessage="1" sqref="Q5:Q32">
      <formula1>"班级日志未交示签到,信息反馈表未交,广播稿未完成,班长未开例会,团支书未开例会,班长和团支书未开例会"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2"/>
  <sheetViews>
    <sheetView tabSelected="1" zoomScalePageLayoutView="0" workbookViewId="0" topLeftCell="A1">
      <selection activeCell="B5" sqref="B5"/>
    </sheetView>
  </sheetViews>
  <sheetFormatPr defaultColWidth="9.00390625" defaultRowHeight="14.25"/>
  <cols>
    <col min="1" max="1" width="12.625" style="2" customWidth="1"/>
    <col min="2" max="2" width="7.625" style="3" customWidth="1"/>
    <col min="3" max="3" width="20.625" style="2" customWidth="1"/>
    <col min="4" max="4" width="7.625" style="3" customWidth="1"/>
    <col min="5" max="5" width="20.625" style="2" customWidth="1"/>
    <col min="6" max="6" width="8.875" style="3" customWidth="1"/>
    <col min="7" max="7" width="8.75390625" style="3" customWidth="1"/>
    <col min="8" max="8" width="20.625" style="4" customWidth="1"/>
    <col min="9" max="9" width="7.625" style="3" customWidth="1"/>
    <col min="10" max="10" width="20.625" style="4" customWidth="1"/>
    <col min="11" max="11" width="7.625" style="3" customWidth="1"/>
    <col min="12" max="12" width="20.625" style="2" customWidth="1"/>
    <col min="13" max="13" width="8.875" style="3" customWidth="1"/>
    <col min="14" max="14" width="7.625" style="3" customWidth="1"/>
    <col min="15" max="15" width="21.875" style="2" bestFit="1" customWidth="1"/>
    <col min="16" max="16" width="7.625" style="3" customWidth="1"/>
    <col min="17" max="17" width="20.625" style="2" customWidth="1"/>
    <col min="18" max="16384" width="9.00390625" style="2" customWidth="1"/>
  </cols>
  <sheetData>
    <row r="1" spans="1:17" ht="22.5">
      <c r="A1" s="74" t="s">
        <v>117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17" s="1" customFormat="1" ht="14.25">
      <c r="A2" s="5"/>
      <c r="B2" s="6"/>
      <c r="C2" s="7"/>
      <c r="D2" s="6"/>
      <c r="E2" s="7"/>
      <c r="F2" s="88"/>
      <c r="G2" s="88"/>
      <c r="H2" s="9"/>
      <c r="I2" s="25"/>
      <c r="J2" s="8"/>
      <c r="K2" s="26"/>
      <c r="L2" s="27" t="s">
        <v>9</v>
      </c>
      <c r="M2" s="28">
        <f>'周日'!Q2</f>
        <v>12</v>
      </c>
      <c r="N2" s="28">
        <f>'周日'!R2</f>
        <v>21</v>
      </c>
      <c r="O2" s="29" t="s">
        <v>118</v>
      </c>
      <c r="P2" s="28">
        <f>'周五'!Q2</f>
        <v>12</v>
      </c>
      <c r="Q2" s="36">
        <f>'周五'!R2</f>
        <v>26</v>
      </c>
    </row>
    <row r="3" spans="1:17" ht="14.25">
      <c r="A3" s="66" t="s">
        <v>10</v>
      </c>
      <c r="B3" s="70" t="s">
        <v>11</v>
      </c>
      <c r="C3" s="75"/>
      <c r="D3" s="75"/>
      <c r="E3" s="75"/>
      <c r="F3" s="71"/>
      <c r="G3" s="70" t="s">
        <v>12</v>
      </c>
      <c r="H3" s="75"/>
      <c r="I3" s="75"/>
      <c r="J3" s="75"/>
      <c r="K3" s="75"/>
      <c r="L3" s="75"/>
      <c r="M3" s="71"/>
      <c r="N3" s="70" t="s">
        <v>13</v>
      </c>
      <c r="O3" s="71"/>
      <c r="P3" s="70" t="s">
        <v>14</v>
      </c>
      <c r="Q3" s="71"/>
    </row>
    <row r="4" spans="1:17" ht="14.25">
      <c r="A4" s="67"/>
      <c r="B4" s="77" t="s">
        <v>16</v>
      </c>
      <c r="C4" s="78"/>
      <c r="D4" s="79" t="s">
        <v>17</v>
      </c>
      <c r="E4" s="78"/>
      <c r="F4" s="10" t="s">
        <v>18</v>
      </c>
      <c r="G4" s="80" t="s">
        <v>19</v>
      </c>
      <c r="H4" s="81"/>
      <c r="I4" s="81" t="s">
        <v>20</v>
      </c>
      <c r="J4" s="81"/>
      <c r="K4" s="81" t="s">
        <v>21</v>
      </c>
      <c r="L4" s="81"/>
      <c r="M4" s="10" t="s">
        <v>18</v>
      </c>
      <c r="N4" s="80" t="s">
        <v>22</v>
      </c>
      <c r="O4" s="82"/>
      <c r="P4" s="72"/>
      <c r="Q4" s="73"/>
    </row>
    <row r="5" spans="1:17" ht="48">
      <c r="A5" s="11" t="s">
        <v>23</v>
      </c>
      <c r="B5" s="12">
        <f>'周日'!B5+'周一'!B5+'周二'!B5+'周三'!B5+'周四'!B5+'周五'!B5</f>
        <v>-36.5</v>
      </c>
      <c r="C5" s="13" t="str">
        <f>IF('周日'!C5&lt;&gt;0,'周日'!C5&amp;"("&amp;'周日'!$Q$2&amp;"."&amp;'周日'!$R$2&amp;")","")&amp;IF('周一'!C5&lt;&gt;0,'周一'!C5&amp;"("&amp;'周一'!$Q$2&amp;"."&amp;'周一'!$R$2&amp;")","")&amp;IF('周二'!C5&lt;&gt;0,'周二'!C5&amp;"("&amp;'周二'!$Q$2&amp;"."&amp;'周二'!$R$2&amp;")","")&amp;IF('周三'!C5&lt;&gt;0,'周三'!C5&amp;"("&amp;'周三'!$Q$2&amp;"."&amp;'周三'!$R$2&amp;")","")&amp;IF('周四'!C5&lt;&gt;0,'周四'!C5&amp;"("&amp;'周四'!$Q$2&amp;"."&amp;'周四'!$R$2&amp;")","")&amp;IF('周五'!C5&lt;&gt;0,'周五'!C5&amp;"("&amp;'周五'!$Q$2&amp;"."&amp;'周五'!$R$2&amp;")","")</f>
        <v>旷课：3人、迟到：1人(12.22)旷课：7人(12.23)旷课:26人(12.25)</v>
      </c>
      <c r="D5" s="14">
        <f>'周日'!D5+'周一'!D5+'周二'!D5+'周三'!D5+'周四'!D5+'周五'!D5</f>
        <v>0</v>
      </c>
      <c r="E5" s="13">
        <f>IF('周日'!E5&lt;&gt;0,'周日'!E5&amp;"("&amp;'周日'!$Q$2&amp;"."&amp;'周日'!$R$2&amp;")","")&amp;IF('周一'!E5&lt;&gt;0,'周一'!E5&amp;"("&amp;'周一'!$Q$2&amp;"."&amp;'周一'!$R$2&amp;")","")&amp;IF('周二'!E5&lt;&gt;0,'周二'!E5&amp;"("&amp;'周二'!$Q$2&amp;"."&amp;'周二'!$R$2&amp;")","")&amp;IF('周三'!E5&lt;&gt;0,'周三'!E5&amp;"("&amp;'周三'!$Q$2&amp;"."&amp;'周三'!$R$2&amp;")","")&amp;IF('周四'!E5&lt;&gt;0,'周四'!E5&amp;"("&amp;'周四'!$Q$2&amp;"."&amp;'周四'!$R$2&amp;")","")&amp;IF('周五'!E5&lt;&gt;0,'周五'!E5&amp;"("&amp;'周五'!$Q$2&amp;"."&amp;'周五'!$R$2&amp;")","")</f>
      </c>
      <c r="F5" s="15">
        <f>B5+D5</f>
        <v>-36.5</v>
      </c>
      <c r="G5" s="16">
        <f>'周日'!G5+'周一'!G5+'周二'!G5+'周三'!G5+'周四'!G5+'周五'!G5</f>
        <v>0</v>
      </c>
      <c r="H5" s="17">
        <f>IF('周日'!H5&lt;&gt;0,'周日'!H5&amp;"("&amp;'周日'!$Q$2&amp;"."&amp;'周日'!$R$2&amp;")","")&amp;IF('周一'!H5&lt;&gt;0,'周一'!H5&amp;"("&amp;'周一'!$Q$2&amp;"."&amp;'周一'!$R$2&amp;")","")&amp;IF('周二'!H5&lt;&gt;0,'周二'!H5&amp;"("&amp;'周二'!$Q$2&amp;"."&amp;'周二'!$R$2&amp;")","")&amp;IF('周三'!H5&lt;&gt;0,'周三'!H5&amp;"("&amp;'周三'!$Q$2&amp;"."&amp;'周三'!$R$2&amp;")","")&amp;IF('周四'!H5&lt;&gt;0,'周四'!H5&amp;"("&amp;'周四'!$Q$2&amp;"."&amp;'周四'!$R$2&amp;")","")&amp;IF('周五'!H5&lt;&gt;0,'周五'!H5&amp;"("&amp;'周五'!$Q$2&amp;"."&amp;'周五'!$R$2&amp;")","")</f>
      </c>
      <c r="I5" s="30">
        <f>'周日'!I5+'周一'!I5+'周二'!I5+'周三'!I5+'周四'!I5+'周五'!I5</f>
        <v>-75</v>
      </c>
      <c r="J5" s="17" t="str">
        <f>IF('周日'!J5&lt;&gt;0,'周日'!J5&amp;"("&amp;'周日'!$Q$2&amp;"."&amp;'周日'!$R$2&amp;")","")&amp;IF('周一'!J5&lt;&gt;0,'周一'!J5&amp;"("&amp;'周一'!$Q$2&amp;"."&amp;'周一'!$R$2&amp;")","")&amp;IF('周二'!J5&lt;&gt;0,'周二'!J5&amp;"("&amp;'周二'!$Q$2&amp;"."&amp;'周二'!$R$2&amp;")","")&amp;IF('周三'!J5&lt;&gt;0,'周三'!J5&amp;"("&amp;'周三'!$Q$2&amp;"."&amp;'周三'!$R$2&amp;")","")&amp;IF('周四'!J5&lt;&gt;0,'周四'!J5&amp;"("&amp;'周四'!$Q$2&amp;"."&amp;'周四'!$R$2&amp;")","")&amp;IF('周五'!J5&lt;&gt;0,'周五'!J5&amp;"("&amp;'周五'!$Q$2&amp;"."&amp;'周五'!$R$2&amp;")","")</f>
        <v>上午无人打扫无人签到、多个杂物(12.22)杂物过多(12.24)</v>
      </c>
      <c r="K5" s="30">
        <f>'周日'!K5+'周一'!K5+'周二'!K5+'周三'!K5+'周四'!K5+'周五'!K5</f>
        <v>-110</v>
      </c>
      <c r="L5" s="17" t="str">
        <f>IF('周日'!L5&lt;&gt;0,'周日'!L5&amp;"("&amp;'周日'!$Q$2&amp;"."&amp;'周日'!$R$2&amp;")","")&amp;IF('周一'!L5&lt;&gt;0,'周一'!L5&amp;"("&amp;'周一'!$Q$2&amp;"."&amp;'周一'!$R$2&amp;")","")&amp;IF('周二'!L5&lt;&gt;0,'周二'!L5&amp;"("&amp;'周二'!$Q$2&amp;"."&amp;'周二'!$R$2&amp;")","")&amp;IF('周三'!L5&lt;&gt;0,'周三'!L5&amp;"("&amp;'周三'!$Q$2&amp;"."&amp;'周三'!$R$2&amp;")","")&amp;IF('周四'!L5&lt;&gt;0,'周四'!L5&amp;"("&amp;'周四'!$Q$2&amp;"."&amp;'周四'!$R$2&amp;")","")&amp;IF('周五'!L5&lt;&gt;0,'周五'!L5&amp;"("&amp;'周五'!$Q$2&amp;"."&amp;'周五'!$R$2&amp;")","")</f>
        <v>下午未打扫(12.21)下午未打扫(12.22)下午未打扫(12.23)</v>
      </c>
      <c r="M5" s="31">
        <f>I5+K5</f>
        <v>-185</v>
      </c>
      <c r="N5" s="16">
        <f>'周日'!N5+'周一'!N5+'周二'!N5+'周三'!N5+'周四'!N5+'周五'!N5</f>
        <v>0</v>
      </c>
      <c r="O5" s="32">
        <f>IF('周日'!O5="","",'周日'!O5&amp;"("&amp;'周日'!$Q$2&amp;"."&amp;'周日'!$R$2&amp;")")&amp;IF('周一'!O5="","",'周一'!O5&amp;"("&amp;'周一'!$Q$2&amp;"."&amp;'周一'!$R$2&amp;")")&amp;IF('周二'!O5="","",'周二'!O5&amp;"("&amp;'周二'!$Q$2&amp;"."&amp;'周二'!$R$2&amp;")")&amp;IF('周三'!O5="","",'周三'!O5&amp;"("&amp;'周三'!$Q$2&amp;"."&amp;'周三'!$R$2&amp;")")&amp;IF('周四'!O5="","",'周四'!O5&amp;"("&amp;'周四'!$Q$2&amp;"."&amp;'周四'!$R$2&amp;")")&amp;IF('周五'!O5="","",'周五'!O5&amp;"("&amp;'周五'!$Q$2&amp;"."&amp;'周五'!$R$2&amp;")")</f>
      </c>
      <c r="P5" s="16">
        <f>'周日'!P5+'周一'!P5+'周二'!P5+'周三'!P5+'周四'!P5+'周五'!P5</f>
        <v>0</v>
      </c>
      <c r="Q5" s="32">
        <f>IF('周日'!Q5&lt;&gt;0,'周日'!Q5&amp;"("&amp;'周日'!$Q$2&amp;"."&amp;'周日'!$R$2&amp;")","")&amp;IF('周一'!Q5&lt;&gt;0,'周一'!Q5&amp;"("&amp;'周一'!$Q$2&amp;"."&amp;'周一'!$R$2&amp;")","")&amp;IF('周二'!Q5&lt;&gt;0,'周二'!Q5&amp;"("&amp;'周二'!$Q$2&amp;"."&amp;'周二'!$R$2&amp;")","")&amp;IF('周三'!Q5&lt;&gt;0,'周三'!Q5&amp;"("&amp;'周三'!$Q$2&amp;"."&amp;'周三'!$R$2&amp;")","")&amp;IF('周四'!Q5&lt;&gt;0,'周四'!Q5&amp;"("&amp;'周四'!$Q$2&amp;"."&amp;'周四'!$R$2&amp;")","")&amp;IF('周五'!Q5&lt;&gt;0,'周五'!Q5&amp;"("&amp;'周五'!$Q$2&amp;"."&amp;'周五'!$R$2&amp;")","")</f>
      </c>
    </row>
    <row r="6" spans="1:17" ht="72">
      <c r="A6" s="11" t="s">
        <v>25</v>
      </c>
      <c r="B6" s="12">
        <f>'周日'!B6+'周一'!B6+'周二'!B6+'周三'!B6+'周四'!B6+'周五'!B6</f>
        <v>-39.5</v>
      </c>
      <c r="C6" s="13" t="str">
        <f>IF('周日'!C6&lt;&gt;0,'周日'!C6&amp;"("&amp;'周日'!$Q$2&amp;"."&amp;'周日'!$R$2&amp;")","")&amp;IF('周一'!C6&lt;&gt;0,'周一'!C6&amp;"("&amp;'周一'!$Q$2&amp;"."&amp;'周一'!$R$2&amp;")","")&amp;IF('周二'!C6&lt;&gt;0,'周二'!C6&amp;"("&amp;'周二'!$Q$2&amp;"."&amp;'周二'!$R$2&amp;")","")&amp;IF('周三'!C6&lt;&gt;0,'周三'!C6&amp;"("&amp;'周三'!$Q$2&amp;"."&amp;'周三'!$R$2&amp;")","")&amp;IF('周四'!C6&lt;&gt;0,'周四'!C6&amp;"("&amp;'周四'!$Q$2&amp;"."&amp;'周四'!$R$2&amp;")","")&amp;IF('周五'!C6&lt;&gt;0,'周五'!C6&amp;"("&amp;'周五'!$Q$2&amp;"."&amp;'周五'!$R$2&amp;")","")</f>
        <v>迟到：6人且未带胸卡(12.21)迟到：4人(12.22)旷课：全体旷课(12.23)旷课：16人(12.25)迟到：7人、不服从管理：1人(12.26)</v>
      </c>
      <c r="D6" s="14">
        <f>'周日'!D6+'周一'!D6+'周二'!D6+'周三'!D6+'周四'!D6+'周五'!D6</f>
        <v>0</v>
      </c>
      <c r="E6" s="13">
        <f>IF('周日'!E6&lt;&gt;0,'周日'!E6&amp;"("&amp;'周日'!$Q$2&amp;"."&amp;'周日'!$R$2&amp;")","")&amp;IF('周一'!E6&lt;&gt;0,'周一'!E6&amp;"("&amp;'周一'!$Q$2&amp;"."&amp;'周一'!$R$2&amp;")","")&amp;IF('周二'!E6&lt;&gt;0,'周二'!E6&amp;"("&amp;'周二'!$Q$2&amp;"."&amp;'周二'!$R$2&amp;")","")&amp;IF('周三'!E6&lt;&gt;0,'周三'!E6&amp;"("&amp;'周三'!$Q$2&amp;"."&amp;'周三'!$R$2&amp;")","")&amp;IF('周四'!E6&lt;&gt;0,'周四'!E6&amp;"("&amp;'周四'!$Q$2&amp;"."&amp;'周四'!$R$2&amp;")","")&amp;IF('周五'!E6&lt;&gt;0,'周五'!E6&amp;"("&amp;'周五'!$Q$2&amp;"."&amp;'周五'!$R$2&amp;")","")</f>
      </c>
      <c r="F6" s="15">
        <f aca="true" t="shared" si="0" ref="F6:F32">B6+D6</f>
        <v>-39.5</v>
      </c>
      <c r="G6" s="16">
        <f>'周日'!G6+'周一'!G6+'周二'!G6+'周三'!G6+'周四'!G6+'周五'!G6</f>
        <v>0</v>
      </c>
      <c r="H6" s="17">
        <f>IF('周日'!H6&lt;&gt;0,'周日'!H6&amp;"("&amp;'周日'!$Q$2&amp;"."&amp;'周日'!$R$2&amp;")","")&amp;IF('周一'!H6&lt;&gt;0,'周一'!H6&amp;"("&amp;'周一'!$Q$2&amp;"."&amp;'周一'!$R$2&amp;")","")&amp;IF('周二'!H6&lt;&gt;0,'周二'!H6&amp;"("&amp;'周二'!$Q$2&amp;"."&amp;'周二'!$R$2&amp;")","")&amp;IF('周三'!H6&lt;&gt;0,'周三'!H6&amp;"("&amp;'周三'!$Q$2&amp;"."&amp;'周三'!$R$2&amp;")","")&amp;IF('周四'!H6&lt;&gt;0,'周四'!H6&amp;"("&amp;'周四'!$Q$2&amp;"."&amp;'周四'!$R$2&amp;")","")&amp;IF('周五'!H6&lt;&gt;0,'周五'!H6&amp;"("&amp;'周五'!$Q$2&amp;"."&amp;'周五'!$R$2&amp;")","")</f>
      </c>
      <c r="I6" s="30">
        <f>'周日'!I6+'周一'!I6+'周二'!I6+'周三'!I6+'周四'!I6+'周五'!I6</f>
        <v>0</v>
      </c>
      <c r="J6" s="17">
        <f>IF('周日'!J6&lt;&gt;0,'周日'!J6&amp;"("&amp;'周日'!$Q$2&amp;"."&amp;'周日'!$R$2&amp;")","")&amp;IF('周一'!J6&lt;&gt;0,'周一'!J6&amp;"("&amp;'周一'!$Q$2&amp;"."&amp;'周一'!$R$2&amp;")","")&amp;IF('周二'!J6&lt;&gt;0,'周二'!J6&amp;"("&amp;'周二'!$Q$2&amp;"."&amp;'周二'!$R$2&amp;")","")&amp;IF('周三'!J6&lt;&gt;0,'周三'!J6&amp;"("&amp;'周三'!$Q$2&amp;"."&amp;'周三'!$R$2&amp;")","")&amp;IF('周四'!J6&lt;&gt;0,'周四'!J6&amp;"("&amp;'周四'!$Q$2&amp;"."&amp;'周四'!$R$2&amp;")","")&amp;IF('周五'!J6&lt;&gt;0,'周五'!J6&amp;"("&amp;'周五'!$Q$2&amp;"."&amp;'周五'!$R$2&amp;")","")</f>
      </c>
      <c r="K6" s="30">
        <f>'周日'!K6+'周一'!K6+'周二'!K6+'周三'!K6+'周四'!K6+'周五'!K6</f>
        <v>-20</v>
      </c>
      <c r="L6" s="17" t="str">
        <f>IF('周日'!L6&lt;&gt;0,'周日'!L6&amp;"("&amp;'周日'!$Q$2&amp;"."&amp;'周日'!$R$2&amp;")","")&amp;IF('周一'!L6&lt;&gt;0,'周一'!L6&amp;"("&amp;'周一'!$Q$2&amp;"."&amp;'周一'!$R$2&amp;")","")&amp;IF('周二'!L6&lt;&gt;0,'周二'!L6&amp;"("&amp;'周二'!$Q$2&amp;"."&amp;'周二'!$R$2&amp;")","")&amp;IF('周三'!L6&lt;&gt;0,'周三'!L6&amp;"("&amp;'周三'!$Q$2&amp;"."&amp;'周三'!$R$2&amp;")","")&amp;IF('周四'!L6&lt;&gt;0,'周四'!L6&amp;"("&amp;'周四'!$Q$2&amp;"."&amp;'周四'!$R$2&amp;")","")&amp;IF('周五'!L6&lt;&gt;0,'周五'!L6&amp;"("&amp;'周五'!$Q$2&amp;"."&amp;'周五'!$R$2&amp;")","")</f>
        <v>垃圾未倒(12.22)</v>
      </c>
      <c r="M6" s="31">
        <f aca="true" t="shared" si="1" ref="M6:M32">I6+K6</f>
        <v>-20</v>
      </c>
      <c r="N6" s="16">
        <f>'周日'!N6+'周一'!N6+'周二'!N6+'周三'!N6+'周四'!N6+'周五'!N6</f>
        <v>-4</v>
      </c>
      <c r="O6" s="32" t="str">
        <f>IF('周日'!O6="","",'周日'!O6&amp;"("&amp;'周日'!$Q$2&amp;"."&amp;'周日'!$R$2&amp;")")&amp;IF('周一'!O6="","",'周一'!O6&amp;"("&amp;'周一'!$Q$2&amp;"."&amp;'周一'!$R$2&amp;")")&amp;IF('周二'!O6="","",'周二'!O6&amp;"("&amp;'周二'!$Q$2&amp;"."&amp;'周二'!$R$2&amp;")")&amp;IF('周三'!O6="","",'周三'!O6&amp;"("&amp;'周三'!$Q$2&amp;"."&amp;'周三'!$R$2&amp;")")&amp;IF('周四'!O6="","",'周四'!O6&amp;"("&amp;'周四'!$Q$2&amp;"."&amp;'周四'!$R$2&amp;")")&amp;IF('周五'!O6="","",'周五'!O6&amp;"("&amp;'周五'!$Q$2&amp;"."&amp;'周五'!$R$2&amp;")")</f>
        <v>旷操4人(12.23)</v>
      </c>
      <c r="P6" s="16">
        <f>'周日'!P6+'周一'!P6+'周二'!P6+'周三'!P6+'周四'!P6+'周五'!P6</f>
        <v>-1</v>
      </c>
      <c r="Q6" s="32" t="str">
        <f>IF('周日'!Q6&lt;&gt;0,'周日'!Q6&amp;"("&amp;'周日'!$Q$2&amp;"."&amp;'周日'!$R$2&amp;")","")&amp;IF('周一'!Q6&lt;&gt;0,'周一'!Q6&amp;"("&amp;'周一'!$Q$2&amp;"."&amp;'周一'!$R$2&amp;")","")&amp;IF('周二'!Q6&lt;&gt;0,'周二'!Q6&amp;"("&amp;'周二'!$Q$2&amp;"."&amp;'周二'!$R$2&amp;")","")&amp;IF('周三'!Q6&lt;&gt;0,'周三'!Q6&amp;"("&amp;'周三'!$Q$2&amp;"."&amp;'周三'!$R$2&amp;")","")&amp;IF('周四'!Q6&lt;&gt;0,'周四'!Q6&amp;"("&amp;'周四'!$Q$2&amp;"."&amp;'周四'!$R$2&amp;")","")&amp;IF('周五'!Q6&lt;&gt;0,'周五'!Q6&amp;"("&amp;'周五'!$Q$2&amp;"."&amp;'周五'!$R$2&amp;")","")</f>
        <v>元旦长跑未来：4人(12.26)</v>
      </c>
    </row>
    <row r="7" spans="1:17" ht="24">
      <c r="A7" s="11" t="s">
        <v>27</v>
      </c>
      <c r="B7" s="12">
        <f>'周日'!B7+'周一'!B7+'周二'!B7+'周三'!B7+'周四'!B7+'周五'!B7</f>
        <v>0</v>
      </c>
      <c r="C7" s="13">
        <f>IF('周日'!C7&lt;&gt;0,'周日'!C7&amp;"("&amp;'周日'!$Q$2&amp;"."&amp;'周日'!$R$2&amp;")","")&amp;IF('周一'!C7&lt;&gt;0,'周一'!C7&amp;"("&amp;'周一'!$Q$2&amp;"."&amp;'周一'!$R$2&amp;")","")&amp;IF('周二'!C7&lt;&gt;0,'周二'!C7&amp;"("&amp;'周二'!$Q$2&amp;"."&amp;'周二'!$R$2&amp;")","")&amp;IF('周三'!C7&lt;&gt;0,'周三'!C7&amp;"("&amp;'周三'!$Q$2&amp;"."&amp;'周三'!$R$2&amp;")","")&amp;IF('周四'!C7&lt;&gt;0,'周四'!C7&amp;"("&amp;'周四'!$Q$2&amp;"."&amp;'周四'!$R$2&amp;")","")&amp;IF('周五'!C7&lt;&gt;0,'周五'!C7&amp;"("&amp;'周五'!$Q$2&amp;"."&amp;'周五'!$R$2&amp;")","")</f>
      </c>
      <c r="D7" s="14">
        <f>'周日'!D7+'周一'!D7+'周二'!D7+'周三'!D7+'周四'!D7+'周五'!D7</f>
        <v>0</v>
      </c>
      <c r="E7" s="13">
        <f>IF('周日'!E7&lt;&gt;0,'周日'!E7&amp;"("&amp;'周日'!$Q$2&amp;"."&amp;'周日'!$R$2&amp;")","")&amp;IF('周一'!E7&lt;&gt;0,'周一'!E7&amp;"("&amp;'周一'!$Q$2&amp;"."&amp;'周一'!$R$2&amp;")","")&amp;IF('周二'!E7&lt;&gt;0,'周二'!E7&amp;"("&amp;'周二'!$Q$2&amp;"."&amp;'周二'!$R$2&amp;")","")&amp;IF('周三'!E7&lt;&gt;0,'周三'!E7&amp;"("&amp;'周三'!$Q$2&amp;"."&amp;'周三'!$R$2&amp;")","")&amp;IF('周四'!E7&lt;&gt;0,'周四'!E7&amp;"("&amp;'周四'!$Q$2&amp;"."&amp;'周四'!$R$2&amp;")","")&amp;IF('周五'!E7&lt;&gt;0,'周五'!E7&amp;"("&amp;'周五'!$Q$2&amp;"."&amp;'周五'!$R$2&amp;")","")</f>
      </c>
      <c r="F7" s="15">
        <f t="shared" si="0"/>
        <v>0</v>
      </c>
      <c r="G7" s="16">
        <f>'周日'!G7+'周一'!G7+'周二'!G7+'周三'!G7+'周四'!G7+'周五'!G7</f>
        <v>0</v>
      </c>
      <c r="H7" s="17">
        <f>IF('周日'!H7&lt;&gt;0,'周日'!H7&amp;"("&amp;'周日'!$Q$2&amp;"."&amp;'周日'!$R$2&amp;")","")&amp;IF('周一'!H7&lt;&gt;0,'周一'!H7&amp;"("&amp;'周一'!$Q$2&amp;"."&amp;'周一'!$R$2&amp;")","")&amp;IF('周二'!H7&lt;&gt;0,'周二'!H7&amp;"("&amp;'周二'!$Q$2&amp;"."&amp;'周二'!$R$2&amp;")","")&amp;IF('周三'!H7&lt;&gt;0,'周三'!H7&amp;"("&amp;'周三'!$Q$2&amp;"."&amp;'周三'!$R$2&amp;")","")&amp;IF('周四'!H7&lt;&gt;0,'周四'!H7&amp;"("&amp;'周四'!$Q$2&amp;"."&amp;'周四'!$R$2&amp;")","")&amp;IF('周五'!H7&lt;&gt;0,'周五'!H7&amp;"("&amp;'周五'!$Q$2&amp;"."&amp;'周五'!$R$2&amp;")","")</f>
      </c>
      <c r="I7" s="30">
        <f>'周日'!I7+'周一'!I7+'周二'!I7+'周三'!I7+'周四'!I7+'周五'!I7</f>
        <v>-55</v>
      </c>
      <c r="J7" s="17" t="str">
        <f>IF('周日'!J7&lt;&gt;0,'周日'!J7&amp;"("&amp;'周日'!$Q$2&amp;"."&amp;'周日'!$R$2&amp;")","")&amp;IF('周一'!J7&lt;&gt;0,'周一'!J7&amp;"("&amp;'周一'!$Q$2&amp;"."&amp;'周一'!$R$2&amp;")","")&amp;IF('周二'!J7&lt;&gt;0,'周二'!J7&amp;"("&amp;'周二'!$Q$2&amp;"."&amp;'周二'!$R$2&amp;")","")&amp;IF('周三'!J7&lt;&gt;0,'周三'!J7&amp;"("&amp;'周三'!$Q$2&amp;"."&amp;'周三'!$R$2&amp;")","")&amp;IF('周四'!J7&lt;&gt;0,'周四'!J7&amp;"("&amp;'周四'!$Q$2&amp;"."&amp;'周四'!$R$2&amp;")","")&amp;IF('周五'!J7&lt;&gt;0,'周五'!J7&amp;"("&amp;'周五'!$Q$2&amp;"."&amp;'周五'!$R$2&amp;")","")</f>
        <v>上午无人打扫无人签到、杂物：2个(12.24)</v>
      </c>
      <c r="K7" s="30">
        <f>'周日'!K7+'周一'!K7+'周二'!K7+'周三'!K7+'周四'!K7+'周五'!K7</f>
        <v>-45</v>
      </c>
      <c r="L7" s="17" t="str">
        <f>IF('周日'!L7&lt;&gt;0,'周日'!L7&amp;"("&amp;'周日'!$Q$2&amp;"."&amp;'周日'!$R$2&amp;")","")&amp;IF('周一'!L7&lt;&gt;0,'周一'!L7&amp;"("&amp;'周一'!$Q$2&amp;"."&amp;'周一'!$R$2&amp;")","")&amp;IF('周二'!L7&lt;&gt;0,'周二'!L7&amp;"("&amp;'周二'!$Q$2&amp;"."&amp;'周二'!$R$2&amp;")","")&amp;IF('周三'!L7&lt;&gt;0,'周三'!L7&amp;"("&amp;'周三'!$Q$2&amp;"."&amp;'周三'!$R$2&amp;")","")&amp;IF('周四'!L7&lt;&gt;0,'周四'!L7&amp;"("&amp;'周四'!$Q$2&amp;"."&amp;'周四'!$R$2&amp;")","")&amp;IF('周五'!L7&lt;&gt;0,'周五'!L7&amp;"("&amp;'周五'!$Q$2&amp;"."&amp;'周五'!$R$2&amp;")","")</f>
        <v>下午未打扫(12.24)</v>
      </c>
      <c r="M7" s="31">
        <f t="shared" si="1"/>
        <v>-100</v>
      </c>
      <c r="N7" s="16">
        <f>'周日'!N7+'周一'!N7+'周二'!N7+'周三'!N7+'周四'!N7+'周五'!N7</f>
        <v>0</v>
      </c>
      <c r="O7" s="32">
        <f>IF('周日'!O7="","",'周日'!O7&amp;"("&amp;'周日'!$Q$2&amp;"."&amp;'周日'!$R$2&amp;")")&amp;IF('周一'!O7="","",'周一'!O7&amp;"("&amp;'周一'!$Q$2&amp;"."&amp;'周一'!$R$2&amp;")")&amp;IF('周二'!O7="","",'周二'!O7&amp;"("&amp;'周二'!$Q$2&amp;"."&amp;'周二'!$R$2&amp;")")&amp;IF('周三'!O7="","",'周三'!O7&amp;"("&amp;'周三'!$Q$2&amp;"."&amp;'周三'!$R$2&amp;")")&amp;IF('周四'!O7="","",'周四'!O7&amp;"("&amp;'周四'!$Q$2&amp;"."&amp;'周四'!$R$2&amp;")")&amp;IF('周五'!O7="","",'周五'!O7&amp;"("&amp;'周五'!$Q$2&amp;"."&amp;'周五'!$R$2&amp;")")</f>
      </c>
      <c r="P7" s="16">
        <f>'周日'!P7+'周一'!P7+'周二'!P7+'周三'!P7+'周四'!P7+'周五'!P7</f>
        <v>-1</v>
      </c>
      <c r="Q7" s="32" t="str">
        <f>IF('周日'!Q7&lt;&gt;0,'周日'!Q7&amp;"("&amp;'周日'!$Q$2&amp;"."&amp;'周日'!$R$2&amp;")","")&amp;IF('周一'!Q7&lt;&gt;0,'周一'!Q7&amp;"("&amp;'周一'!$Q$2&amp;"."&amp;'周一'!$R$2&amp;")","")&amp;IF('周二'!Q7&lt;&gt;0,'周二'!Q7&amp;"("&amp;'周二'!$Q$2&amp;"."&amp;'周二'!$R$2&amp;")","")&amp;IF('周三'!Q7&lt;&gt;0,'周三'!Q7&amp;"("&amp;'周三'!$Q$2&amp;"."&amp;'周三'!$R$2&amp;")","")&amp;IF('周四'!Q7&lt;&gt;0,'周四'!Q7&amp;"("&amp;'周四'!$Q$2&amp;"."&amp;'周四'!$R$2&amp;")","")&amp;IF('周五'!Q7&lt;&gt;0,'周五'!Q7&amp;"("&amp;'周五'!$Q$2&amp;"."&amp;'周五'!$R$2&amp;")","")</f>
        <v>元旦长跑未来：7人(12.26)</v>
      </c>
    </row>
    <row r="8" spans="1:17" ht="36">
      <c r="A8" s="11" t="s">
        <v>28</v>
      </c>
      <c r="B8" s="12">
        <f>'周日'!B8+'周一'!B8+'周二'!B8+'周三'!B8+'周四'!B8+'周五'!B8</f>
        <v>-37</v>
      </c>
      <c r="C8" s="13" t="str">
        <f>IF('周日'!C8&lt;&gt;0,'周日'!C8&amp;"("&amp;'周日'!$Q$2&amp;"."&amp;'周日'!$R$2&amp;")","")&amp;IF('周一'!C8&lt;&gt;0,'周一'!C8&amp;"("&amp;'周一'!$Q$2&amp;"."&amp;'周一'!$R$2&amp;")","")&amp;IF('周二'!C8&lt;&gt;0,'周二'!C8&amp;"("&amp;'周二'!$Q$2&amp;"."&amp;'周二'!$R$2&amp;")","")&amp;IF('周三'!C8&lt;&gt;0,'周三'!C8&amp;"("&amp;'周三'!$Q$2&amp;"."&amp;'周三'!$R$2&amp;")","")&amp;IF('周四'!C8&lt;&gt;0,'周四'!C8&amp;"("&amp;'周四'!$Q$2&amp;"."&amp;'周四'!$R$2&amp;")","")&amp;IF('周五'!C8&lt;&gt;0,'周五'!C8&amp;"("&amp;'周五'!$Q$2&amp;"."&amp;'周五'!$R$2&amp;")","")</f>
        <v>旷课:10人(12.21)旷课:12人(12.23)旷课：15人(12.25)</v>
      </c>
      <c r="D8" s="14">
        <f>'周日'!D8+'周一'!D8+'周二'!D8+'周三'!D8+'周四'!D8+'周五'!D8</f>
        <v>0</v>
      </c>
      <c r="E8" s="13">
        <f>IF('周日'!E8&lt;&gt;0,'周日'!E8&amp;"("&amp;'周日'!$Q$2&amp;"."&amp;'周日'!$R$2&amp;")","")&amp;IF('周一'!E8&lt;&gt;0,'周一'!E8&amp;"("&amp;'周一'!$Q$2&amp;"."&amp;'周一'!$R$2&amp;")","")&amp;IF('周二'!E8&lt;&gt;0,'周二'!E8&amp;"("&amp;'周二'!$Q$2&amp;"."&amp;'周二'!$R$2&amp;")","")&amp;IF('周三'!E8&lt;&gt;0,'周三'!E8&amp;"("&amp;'周三'!$Q$2&amp;"."&amp;'周三'!$R$2&amp;")","")&amp;IF('周四'!E8&lt;&gt;0,'周四'!E8&amp;"("&amp;'周四'!$Q$2&amp;"."&amp;'周四'!$R$2&amp;")","")&amp;IF('周五'!E8&lt;&gt;0,'周五'!E8&amp;"("&amp;'周五'!$Q$2&amp;"."&amp;'周五'!$R$2&amp;")","")</f>
      </c>
      <c r="F8" s="15">
        <f t="shared" si="0"/>
        <v>-37</v>
      </c>
      <c r="G8" s="16">
        <f>'周日'!G8+'周一'!G8+'周二'!G8+'周三'!G8+'周四'!G8+'周五'!G8</f>
        <v>0</v>
      </c>
      <c r="H8" s="17">
        <f>IF('周日'!H8&lt;&gt;0,'周日'!H8&amp;"("&amp;'周日'!$Q$2&amp;"."&amp;'周日'!$R$2&amp;")","")&amp;IF('周一'!H8&lt;&gt;0,'周一'!H8&amp;"("&amp;'周一'!$Q$2&amp;"."&amp;'周一'!$R$2&amp;")","")&amp;IF('周二'!H8&lt;&gt;0,'周二'!H8&amp;"("&amp;'周二'!$Q$2&amp;"."&amp;'周二'!$R$2&amp;")","")&amp;IF('周三'!H8&lt;&gt;0,'周三'!H8&amp;"("&amp;'周三'!$Q$2&amp;"."&amp;'周三'!$R$2&amp;")","")&amp;IF('周四'!H8&lt;&gt;0,'周四'!H8&amp;"("&amp;'周四'!$Q$2&amp;"."&amp;'周四'!$R$2&amp;")","")&amp;IF('周五'!H8&lt;&gt;0,'周五'!H8&amp;"("&amp;'周五'!$Q$2&amp;"."&amp;'周五'!$R$2&amp;")","")</f>
      </c>
      <c r="I8" s="30">
        <f>'周日'!I8+'周一'!I8+'周二'!I8+'周三'!I8+'周四'!I8+'周五'!I8</f>
        <v>0</v>
      </c>
      <c r="J8" s="17">
        <f>IF('周日'!J8&lt;&gt;0,'周日'!J8&amp;"("&amp;'周日'!$Q$2&amp;"."&amp;'周日'!$R$2&amp;")","")&amp;IF('周一'!J8&lt;&gt;0,'周一'!J8&amp;"("&amp;'周一'!$Q$2&amp;"."&amp;'周一'!$R$2&amp;")","")&amp;IF('周二'!J8&lt;&gt;0,'周二'!J8&amp;"("&amp;'周二'!$Q$2&amp;"."&amp;'周二'!$R$2&amp;")","")&amp;IF('周三'!J8&lt;&gt;0,'周三'!J8&amp;"("&amp;'周三'!$Q$2&amp;"."&amp;'周三'!$R$2&amp;")","")&amp;IF('周四'!J8&lt;&gt;0,'周四'!J8&amp;"("&amp;'周四'!$Q$2&amp;"."&amp;'周四'!$R$2&amp;")","")&amp;IF('周五'!J8&lt;&gt;0,'周五'!J8&amp;"("&amp;'周五'!$Q$2&amp;"."&amp;'周五'!$R$2&amp;")","")</f>
      </c>
      <c r="K8" s="30">
        <f>'周日'!K8+'周一'!K8+'周二'!K8+'周三'!K8+'周四'!K8+'周五'!K8</f>
        <v>-10</v>
      </c>
      <c r="L8" s="17" t="str">
        <f>IF('周日'!L8&lt;&gt;0,'周日'!L8&amp;"("&amp;'周日'!$Q$2&amp;"."&amp;'周日'!$R$2&amp;")","")&amp;IF('周一'!L8&lt;&gt;0,'周一'!L8&amp;"("&amp;'周一'!$Q$2&amp;"."&amp;'周一'!$R$2&amp;")","")&amp;IF('周二'!L8&lt;&gt;0,'周二'!L8&amp;"("&amp;'周二'!$Q$2&amp;"."&amp;'周二'!$R$2&amp;")","")&amp;IF('周三'!L8&lt;&gt;0,'周三'!L8&amp;"("&amp;'周三'!$Q$2&amp;"."&amp;'周三'!$R$2&amp;")","")&amp;IF('周四'!L8&lt;&gt;0,'周四'!L8&amp;"("&amp;'周四'!$Q$2&amp;"."&amp;'周四'!$R$2&amp;")","")&amp;IF('周五'!L8&lt;&gt;0,'周五'!L8&amp;"("&amp;'周五'!$Q$2&amp;"."&amp;'周五'!$R$2&amp;")","")</f>
        <v>黑板未擦(12.22)</v>
      </c>
      <c r="M8" s="31">
        <f t="shared" si="1"/>
        <v>-10</v>
      </c>
      <c r="N8" s="16">
        <f>'周日'!N8+'周一'!N8+'周二'!N8+'周三'!N8+'周四'!N8+'周五'!N8</f>
        <v>0</v>
      </c>
      <c r="O8" s="32">
        <f>IF('周日'!O8="","",'周日'!O8&amp;"("&amp;'周日'!$Q$2&amp;"."&amp;'周日'!$R$2&amp;")")&amp;IF('周一'!O8="","",'周一'!O8&amp;"("&amp;'周一'!$Q$2&amp;"."&amp;'周一'!$R$2&amp;")")&amp;IF('周二'!O8="","",'周二'!O8&amp;"("&amp;'周二'!$Q$2&amp;"."&amp;'周二'!$R$2&amp;")")&amp;IF('周三'!O8="","",'周三'!O8&amp;"("&amp;'周三'!$Q$2&amp;"."&amp;'周三'!$R$2&amp;")")&amp;IF('周四'!O8="","",'周四'!O8&amp;"("&amp;'周四'!$Q$2&amp;"."&amp;'周四'!$R$2&amp;")")&amp;IF('周五'!O8="","",'周五'!O8&amp;"("&amp;'周五'!$Q$2&amp;"."&amp;'周五'!$R$2&amp;")")</f>
      </c>
      <c r="P8" s="16">
        <f>'周日'!P8+'周一'!P8+'周二'!P8+'周三'!P8+'周四'!P8+'周五'!P8</f>
        <v>0</v>
      </c>
      <c r="Q8" s="32">
        <f>IF('周日'!Q8&lt;&gt;0,'周日'!Q8&amp;"("&amp;'周日'!$Q$2&amp;"."&amp;'周日'!$R$2&amp;")","")&amp;IF('周一'!Q8&lt;&gt;0,'周一'!Q8&amp;"("&amp;'周一'!$Q$2&amp;"."&amp;'周一'!$R$2&amp;")","")&amp;IF('周二'!Q8&lt;&gt;0,'周二'!Q8&amp;"("&amp;'周二'!$Q$2&amp;"."&amp;'周二'!$R$2&amp;")","")&amp;IF('周三'!Q8&lt;&gt;0,'周三'!Q8&amp;"("&amp;'周三'!$Q$2&amp;"."&amp;'周三'!$R$2&amp;")","")&amp;IF('周四'!Q8&lt;&gt;0,'周四'!Q8&amp;"("&amp;'周四'!$Q$2&amp;"."&amp;'周四'!$R$2&amp;")","")&amp;IF('周五'!Q8&lt;&gt;0,'周五'!Q8&amp;"("&amp;'周五'!$Q$2&amp;"."&amp;'周五'!$R$2&amp;")","")</f>
      </c>
    </row>
    <row r="9" spans="1:17" ht="36">
      <c r="A9" s="11" t="s">
        <v>30</v>
      </c>
      <c r="B9" s="12">
        <f>'周日'!B9+'周一'!B9+'周二'!B9+'周三'!B9+'周四'!B9+'周五'!B9</f>
        <v>-10</v>
      </c>
      <c r="C9" s="13" t="str">
        <f>IF('周日'!C9&lt;&gt;0,'周日'!C9&amp;"("&amp;'周日'!$Q$2&amp;"."&amp;'周日'!$R$2&amp;")","")&amp;IF('周一'!C9&lt;&gt;0,'周一'!C9&amp;"("&amp;'周一'!$Q$2&amp;"."&amp;'周一'!$R$2&amp;")","")&amp;IF('周二'!C9&lt;&gt;0,'周二'!C9&amp;"("&amp;'周二'!$Q$2&amp;"."&amp;'周二'!$R$2&amp;")","")&amp;IF('周三'!C9&lt;&gt;0,'周三'!C9&amp;"("&amp;'周三'!$Q$2&amp;"."&amp;'周三'!$R$2&amp;")","")&amp;IF('周四'!C9&lt;&gt;0,'周四'!C9&amp;"("&amp;'周四'!$Q$2&amp;"."&amp;'周四'!$R$2&amp;")","")&amp;IF('周五'!C9&lt;&gt;0,'周五'!C9&amp;"("&amp;'周五'!$Q$2&amp;"."&amp;'周五'!$R$2&amp;")","")</f>
        <v>旷课：4人(12.22)迟到：2人且未带胸卡(12.23)旷课：4人(12.25)</v>
      </c>
      <c r="D9" s="14">
        <f>'周日'!D9+'周一'!D9+'周二'!D9+'周三'!D9+'周四'!D9+'周五'!D9</f>
        <v>0</v>
      </c>
      <c r="E9" s="13">
        <f>IF('周日'!E9&lt;&gt;0,'周日'!E9&amp;"("&amp;'周日'!$Q$2&amp;"."&amp;'周日'!$R$2&amp;")","")&amp;IF('周一'!E9&lt;&gt;0,'周一'!E9&amp;"("&amp;'周一'!$Q$2&amp;"."&amp;'周一'!$R$2&amp;")","")&amp;IF('周二'!E9&lt;&gt;0,'周二'!E9&amp;"("&amp;'周二'!$Q$2&amp;"."&amp;'周二'!$R$2&amp;")","")&amp;IF('周三'!E9&lt;&gt;0,'周三'!E9&amp;"("&amp;'周三'!$Q$2&amp;"."&amp;'周三'!$R$2&amp;")","")&amp;IF('周四'!E9&lt;&gt;0,'周四'!E9&amp;"("&amp;'周四'!$Q$2&amp;"."&amp;'周四'!$R$2&amp;")","")&amp;IF('周五'!E9&lt;&gt;0,'周五'!E9&amp;"("&amp;'周五'!$Q$2&amp;"."&amp;'周五'!$R$2&amp;")","")</f>
      </c>
      <c r="F9" s="15">
        <f t="shared" si="0"/>
        <v>-10</v>
      </c>
      <c r="G9" s="16">
        <f>'周日'!G9+'周一'!G9+'周二'!G9+'周三'!G9+'周四'!G9+'周五'!G9</f>
        <v>0</v>
      </c>
      <c r="H9" s="17">
        <f>IF('周日'!H9&lt;&gt;0,'周日'!H9&amp;"("&amp;'周日'!$Q$2&amp;"."&amp;'周日'!$R$2&amp;")","")&amp;IF('周一'!H9&lt;&gt;0,'周一'!H9&amp;"("&amp;'周一'!$Q$2&amp;"."&amp;'周一'!$R$2&amp;")","")&amp;IF('周二'!H9&lt;&gt;0,'周二'!H9&amp;"("&amp;'周二'!$Q$2&amp;"."&amp;'周二'!$R$2&amp;")","")&amp;IF('周三'!H9&lt;&gt;0,'周三'!H9&amp;"("&amp;'周三'!$Q$2&amp;"."&amp;'周三'!$R$2&amp;")","")&amp;IF('周四'!H9&lt;&gt;0,'周四'!H9&amp;"("&amp;'周四'!$Q$2&amp;"."&amp;'周四'!$R$2&amp;")","")&amp;IF('周五'!H9&lt;&gt;0,'周五'!H9&amp;"("&amp;'周五'!$Q$2&amp;"."&amp;'周五'!$R$2&amp;")","")</f>
      </c>
      <c r="I9" s="30">
        <f>'周日'!I9+'周一'!I9+'周二'!I9+'周三'!I9+'周四'!I9+'周五'!I9</f>
        <v>0</v>
      </c>
      <c r="J9" s="17">
        <f>IF('周日'!J9&lt;&gt;0,'周日'!J9&amp;"("&amp;'周日'!$Q$2&amp;"."&amp;'周日'!$R$2&amp;")","")&amp;IF('周一'!J9&lt;&gt;0,'周一'!J9&amp;"("&amp;'周一'!$Q$2&amp;"."&amp;'周一'!$R$2&amp;")","")&amp;IF('周二'!J9&lt;&gt;0,'周二'!J9&amp;"("&amp;'周二'!$Q$2&amp;"."&amp;'周二'!$R$2&amp;")","")&amp;IF('周三'!J9&lt;&gt;0,'周三'!J9&amp;"("&amp;'周三'!$Q$2&amp;"."&amp;'周三'!$R$2&amp;")","")&amp;IF('周四'!J9&lt;&gt;0,'周四'!J9&amp;"("&amp;'周四'!$Q$2&amp;"."&amp;'周四'!$R$2&amp;")","")&amp;IF('周五'!J9&lt;&gt;0,'周五'!J9&amp;"("&amp;'周五'!$Q$2&amp;"."&amp;'周五'!$R$2&amp;")","")</f>
      </c>
      <c r="K9" s="30">
        <f>'周日'!K9+'周一'!K9+'周二'!K9+'周三'!K9+'周四'!K9+'周五'!K9</f>
        <v>0</v>
      </c>
      <c r="L9" s="17">
        <f>IF('周日'!L9&lt;&gt;0,'周日'!L9&amp;"("&amp;'周日'!$Q$2&amp;"."&amp;'周日'!$R$2&amp;")","")&amp;IF('周一'!L9&lt;&gt;0,'周一'!L9&amp;"("&amp;'周一'!$Q$2&amp;"."&amp;'周一'!$R$2&amp;")","")&amp;IF('周二'!L9&lt;&gt;0,'周二'!L9&amp;"("&amp;'周二'!$Q$2&amp;"."&amp;'周二'!$R$2&amp;")","")&amp;IF('周三'!L9&lt;&gt;0,'周三'!L9&amp;"("&amp;'周三'!$Q$2&amp;"."&amp;'周三'!$R$2&amp;")","")&amp;IF('周四'!L9&lt;&gt;0,'周四'!L9&amp;"("&amp;'周四'!$Q$2&amp;"."&amp;'周四'!$R$2&amp;")","")&amp;IF('周五'!L9&lt;&gt;0,'周五'!L9&amp;"("&amp;'周五'!$Q$2&amp;"."&amp;'周五'!$R$2&amp;")","")</f>
      </c>
      <c r="M9" s="31">
        <f t="shared" si="1"/>
        <v>0</v>
      </c>
      <c r="N9" s="16">
        <f>'周日'!N9+'周一'!N9+'周二'!N9+'周三'!N9+'周四'!N9+'周五'!N9</f>
        <v>0</v>
      </c>
      <c r="O9" s="32">
        <f>IF('周日'!O9="","",'周日'!O9&amp;"("&amp;'周日'!$Q$2&amp;"."&amp;'周日'!$R$2&amp;")")&amp;IF('周一'!O9="","",'周一'!O9&amp;"("&amp;'周一'!$Q$2&amp;"."&amp;'周一'!$R$2&amp;")")&amp;IF('周二'!O9="","",'周二'!O9&amp;"("&amp;'周二'!$Q$2&amp;"."&amp;'周二'!$R$2&amp;")")&amp;IF('周三'!O9="","",'周三'!O9&amp;"("&amp;'周三'!$Q$2&amp;"."&amp;'周三'!$R$2&amp;")")&amp;IF('周四'!O9="","",'周四'!O9&amp;"("&amp;'周四'!$Q$2&amp;"."&amp;'周四'!$R$2&amp;")")&amp;IF('周五'!O9="","",'周五'!O9&amp;"("&amp;'周五'!$Q$2&amp;"."&amp;'周五'!$R$2&amp;")")</f>
      </c>
      <c r="P9" s="16">
        <f>'周日'!P9+'周一'!P9+'周二'!P9+'周三'!P9+'周四'!P9+'周五'!P9</f>
        <v>0</v>
      </c>
      <c r="Q9" s="32">
        <f>IF('周日'!Q9&lt;&gt;0,'周日'!Q9&amp;"("&amp;'周日'!$Q$2&amp;"."&amp;'周日'!$R$2&amp;")","")&amp;IF('周一'!Q9&lt;&gt;0,'周一'!Q9&amp;"("&amp;'周一'!$Q$2&amp;"."&amp;'周一'!$R$2&amp;")","")&amp;IF('周二'!Q9&lt;&gt;0,'周二'!Q9&amp;"("&amp;'周二'!$Q$2&amp;"."&amp;'周二'!$R$2&amp;")","")&amp;IF('周三'!Q9&lt;&gt;0,'周三'!Q9&amp;"("&amp;'周三'!$Q$2&amp;"."&amp;'周三'!$R$2&amp;")","")&amp;IF('周四'!Q9&lt;&gt;0,'周四'!Q9&amp;"("&amp;'周四'!$Q$2&amp;"."&amp;'周四'!$R$2&amp;")","")&amp;IF('周五'!Q9&lt;&gt;0,'周五'!Q9&amp;"("&amp;'周五'!$Q$2&amp;"."&amp;'周五'!$R$2&amp;")","")</f>
      </c>
    </row>
    <row r="10" spans="1:17" ht="24">
      <c r="A10" s="11" t="s">
        <v>31</v>
      </c>
      <c r="B10" s="12">
        <f>'周日'!B10+'周一'!B10+'周二'!B10+'周三'!B10+'周四'!B10+'周五'!B10</f>
        <v>-2</v>
      </c>
      <c r="C10" s="13" t="str">
        <f>IF('周日'!C10&lt;&gt;0,'周日'!C10&amp;"("&amp;'周日'!$Q$2&amp;"."&amp;'周日'!$R$2&amp;")","")&amp;IF('周一'!C10&lt;&gt;0,'周一'!C10&amp;"("&amp;'周一'!$Q$2&amp;"."&amp;'周一'!$R$2&amp;")","")&amp;IF('周二'!C10&lt;&gt;0,'周二'!C10&amp;"("&amp;'周二'!$Q$2&amp;"."&amp;'周二'!$R$2&amp;")","")&amp;IF('周三'!C10&lt;&gt;0,'周三'!C10&amp;"("&amp;'周三'!$Q$2&amp;"."&amp;'周三'!$R$2&amp;")","")&amp;IF('周四'!C10&lt;&gt;0,'周四'!C10&amp;"("&amp;'周四'!$Q$2&amp;"."&amp;'周四'!$R$2&amp;")","")&amp;IF('周五'!C10&lt;&gt;0,'周五'!C10&amp;"("&amp;'周五'!$Q$2&amp;"."&amp;'周五'!$R$2&amp;")","")</f>
        <v>旷课：1人(12.21)迟到：1人且未带胸卡(12.23)</v>
      </c>
      <c r="D10" s="14">
        <f>'周日'!D10+'周一'!D10+'周二'!D10+'周三'!D10+'周四'!D10+'周五'!D10</f>
        <v>0</v>
      </c>
      <c r="E10" s="13">
        <f>IF('周日'!E10&lt;&gt;0,'周日'!E10&amp;"("&amp;'周日'!$Q$2&amp;"."&amp;'周日'!$R$2&amp;")","")&amp;IF('周一'!E10&lt;&gt;0,'周一'!E10&amp;"("&amp;'周一'!$Q$2&amp;"."&amp;'周一'!$R$2&amp;")","")&amp;IF('周二'!E10&lt;&gt;0,'周二'!E10&amp;"("&amp;'周二'!$Q$2&amp;"."&amp;'周二'!$R$2&amp;")","")&amp;IF('周三'!E10&lt;&gt;0,'周三'!E10&amp;"("&amp;'周三'!$Q$2&amp;"."&amp;'周三'!$R$2&amp;")","")&amp;IF('周四'!E10&lt;&gt;0,'周四'!E10&amp;"("&amp;'周四'!$Q$2&amp;"."&amp;'周四'!$R$2&amp;")","")&amp;IF('周五'!E10&lt;&gt;0,'周五'!E10&amp;"("&amp;'周五'!$Q$2&amp;"."&amp;'周五'!$R$2&amp;")","")</f>
      </c>
      <c r="F10" s="15">
        <f t="shared" si="0"/>
        <v>-2</v>
      </c>
      <c r="G10" s="16">
        <f>'周日'!G10+'周一'!G10+'周二'!G10+'周三'!G10+'周四'!G10+'周五'!G10</f>
        <v>0</v>
      </c>
      <c r="H10" s="17">
        <f>IF('周日'!H10&lt;&gt;0,'周日'!H10&amp;"("&amp;'周日'!$Q$2&amp;"."&amp;'周日'!$R$2&amp;")","")&amp;IF('周一'!H10&lt;&gt;0,'周一'!H10&amp;"("&amp;'周一'!$Q$2&amp;"."&amp;'周一'!$R$2&amp;")","")&amp;IF('周二'!H10&lt;&gt;0,'周二'!H10&amp;"("&amp;'周二'!$Q$2&amp;"."&amp;'周二'!$R$2&amp;")","")&amp;IF('周三'!H10&lt;&gt;0,'周三'!H10&amp;"("&amp;'周三'!$Q$2&amp;"."&amp;'周三'!$R$2&amp;")","")&amp;IF('周四'!H10&lt;&gt;0,'周四'!H10&amp;"("&amp;'周四'!$Q$2&amp;"."&amp;'周四'!$R$2&amp;")","")&amp;IF('周五'!H10&lt;&gt;0,'周五'!H10&amp;"("&amp;'周五'!$Q$2&amp;"."&amp;'周五'!$R$2&amp;")","")</f>
      </c>
      <c r="I10" s="30">
        <f>'周日'!I10+'周一'!I10+'周二'!I10+'周三'!I10+'周四'!I10+'周五'!I10</f>
        <v>-90</v>
      </c>
      <c r="J10" s="17" t="str">
        <f>IF('周日'!J10&lt;&gt;0,'周日'!J10&amp;"("&amp;'周日'!$Q$2&amp;"."&amp;'周日'!$R$2&amp;")","")&amp;IF('周一'!J10&lt;&gt;0,'周一'!J10&amp;"("&amp;'周一'!$Q$2&amp;"."&amp;'周一'!$R$2&amp;")","")&amp;IF('周二'!J10&lt;&gt;0,'周二'!J10&amp;"("&amp;'周二'!$Q$2&amp;"."&amp;'周二'!$R$2&amp;")","")&amp;IF('周三'!J10&lt;&gt;0,'周三'!J10&amp;"("&amp;'周三'!$Q$2&amp;"."&amp;'周三'!$R$2&amp;")","")&amp;IF('周四'!J10&lt;&gt;0,'周四'!J10&amp;"("&amp;'周四'!$Q$2&amp;"."&amp;'周四'!$R$2&amp;")","")&amp;IF('周五'!J10&lt;&gt;0,'周五'!J10&amp;"("&amp;'周五'!$Q$2&amp;"."&amp;'周五'!$R$2&amp;")","")</f>
        <v>16个杂物-80、2个烟头-10(12.22)</v>
      </c>
      <c r="K10" s="30">
        <f>'周日'!K10+'周一'!K10+'周二'!K10+'周三'!K10+'周四'!K10+'周五'!K10</f>
        <v>-90</v>
      </c>
      <c r="L10" s="17" t="str">
        <f>IF('周日'!L10&lt;&gt;0,'周日'!L10&amp;"("&amp;'周日'!$Q$2&amp;"."&amp;'周日'!$R$2&amp;")","")&amp;IF('周一'!L10&lt;&gt;0,'周一'!L10&amp;"("&amp;'周一'!$Q$2&amp;"."&amp;'周一'!$R$2&amp;")","")&amp;IF('周二'!L10&lt;&gt;0,'周二'!L10&amp;"("&amp;'周二'!$Q$2&amp;"."&amp;'周二'!$R$2&amp;")","")&amp;IF('周三'!L10&lt;&gt;0,'周三'!L10&amp;"("&amp;'周三'!$Q$2&amp;"."&amp;'周三'!$R$2&amp;")","")&amp;IF('周四'!L10&lt;&gt;0,'周四'!L10&amp;"("&amp;'周四'!$Q$2&amp;"."&amp;'周四'!$R$2&amp;")","")&amp;IF('周五'!L10&lt;&gt;0,'周五'!L10&amp;"("&amp;'周五'!$Q$2&amp;"."&amp;'周五'!$R$2&amp;")","")</f>
        <v>下午未打扫(12.22)下午未打扫(12.24)</v>
      </c>
      <c r="M10" s="31">
        <f t="shared" si="1"/>
        <v>-180</v>
      </c>
      <c r="N10" s="16">
        <f>'周日'!N10+'周一'!N10+'周二'!N10+'周三'!N10+'周四'!N10+'周五'!N10</f>
        <v>0</v>
      </c>
      <c r="O10" s="32">
        <f>IF('周日'!O10="","",'周日'!O10&amp;"("&amp;'周日'!$Q$2&amp;"."&amp;'周日'!$R$2&amp;")")&amp;IF('周一'!O10="","",'周一'!O10&amp;"("&amp;'周一'!$Q$2&amp;"."&amp;'周一'!$R$2&amp;")")&amp;IF('周二'!O10="","",'周二'!O10&amp;"("&amp;'周二'!$Q$2&amp;"."&amp;'周二'!$R$2&amp;")")&amp;IF('周三'!O10="","",'周三'!O10&amp;"("&amp;'周三'!$Q$2&amp;"."&amp;'周三'!$R$2&amp;")")&amp;IF('周四'!O10="","",'周四'!O10&amp;"("&amp;'周四'!$Q$2&amp;"."&amp;'周四'!$R$2&amp;")")&amp;IF('周五'!O10="","",'周五'!O10&amp;"("&amp;'周五'!$Q$2&amp;"."&amp;'周五'!$R$2&amp;")")</f>
      </c>
      <c r="P10" s="16">
        <f>'周日'!P10+'周一'!P10+'周二'!P10+'周三'!P10+'周四'!P10+'周五'!P10</f>
        <v>0</v>
      </c>
      <c r="Q10" s="32">
        <f>IF('周日'!Q10&lt;&gt;0,'周日'!Q10&amp;"("&amp;'周日'!$Q$2&amp;"."&amp;'周日'!$R$2&amp;")","")&amp;IF('周一'!Q10&lt;&gt;0,'周一'!Q10&amp;"("&amp;'周一'!$Q$2&amp;"."&amp;'周一'!$R$2&amp;")","")&amp;IF('周二'!Q10&lt;&gt;0,'周二'!Q10&amp;"("&amp;'周二'!$Q$2&amp;"."&amp;'周二'!$R$2&amp;")","")&amp;IF('周三'!Q10&lt;&gt;0,'周三'!Q10&amp;"("&amp;'周三'!$Q$2&amp;"."&amp;'周三'!$R$2&amp;")","")&amp;IF('周四'!Q10&lt;&gt;0,'周四'!Q10&amp;"("&amp;'周四'!$Q$2&amp;"."&amp;'周四'!$R$2&amp;")","")&amp;IF('周五'!Q10&lt;&gt;0,'周五'!Q10&amp;"("&amp;'周五'!$Q$2&amp;"."&amp;'周五'!$R$2&amp;")","")</f>
      </c>
    </row>
    <row r="11" spans="1:17" ht="36">
      <c r="A11" s="11" t="s">
        <v>33</v>
      </c>
      <c r="B11" s="12">
        <f>'周日'!B11+'周一'!B11+'周二'!B11+'周三'!B11+'周四'!B11+'周五'!B11</f>
        <v>-9.5</v>
      </c>
      <c r="C11" s="13" t="str">
        <f>IF('周日'!C11&lt;&gt;0,'周日'!C11&amp;"("&amp;'周日'!$Q$2&amp;"."&amp;'周日'!$R$2&amp;")","")&amp;IF('周一'!C11&lt;&gt;0,'周一'!C11&amp;"("&amp;'周一'!$Q$2&amp;"."&amp;'周一'!$R$2&amp;")","")&amp;IF('周二'!C11&lt;&gt;0,'周二'!C11&amp;"("&amp;'周二'!$Q$2&amp;"."&amp;'周二'!$R$2&amp;")","")&amp;IF('周三'!C11&lt;&gt;0,'周三'!C11&amp;"("&amp;'周三'!$Q$2&amp;"."&amp;'周三'!$R$2&amp;")","")&amp;IF('周四'!C11&lt;&gt;0,'周四'!C11&amp;"("&amp;'周四'!$Q$2&amp;"."&amp;'周四'!$R$2&amp;")","")&amp;IF('周五'!C11&lt;&gt;0,'周五'!C11&amp;"("&amp;'周五'!$Q$2&amp;"."&amp;'周五'!$R$2&amp;")","")</f>
        <v>旷课：3人(12.21)迟到：7人且5人未带胸卡(12.23)迟到:1人(12.25)</v>
      </c>
      <c r="D11" s="14">
        <f>'周日'!D11+'周一'!D11+'周二'!D11+'周三'!D11+'周四'!D11+'周五'!D11</f>
        <v>0</v>
      </c>
      <c r="E11" s="13">
        <f>IF('周日'!E11&lt;&gt;0,'周日'!E11&amp;"("&amp;'周日'!$Q$2&amp;"."&amp;'周日'!$R$2&amp;")","")&amp;IF('周一'!E11&lt;&gt;0,'周一'!E11&amp;"("&amp;'周一'!$Q$2&amp;"."&amp;'周一'!$R$2&amp;")","")&amp;IF('周二'!E11&lt;&gt;0,'周二'!E11&amp;"("&amp;'周二'!$Q$2&amp;"."&amp;'周二'!$R$2&amp;")","")&amp;IF('周三'!E11&lt;&gt;0,'周三'!E11&amp;"("&amp;'周三'!$Q$2&amp;"."&amp;'周三'!$R$2&amp;")","")&amp;IF('周四'!E11&lt;&gt;0,'周四'!E11&amp;"("&amp;'周四'!$Q$2&amp;"."&amp;'周四'!$R$2&amp;")","")&amp;IF('周五'!E11&lt;&gt;0,'周五'!E11&amp;"("&amp;'周五'!$Q$2&amp;"."&amp;'周五'!$R$2&amp;")","")</f>
      </c>
      <c r="F11" s="15">
        <f t="shared" si="0"/>
        <v>-9.5</v>
      </c>
      <c r="G11" s="16">
        <f>'周日'!G11+'周一'!G11+'周二'!G11+'周三'!G11+'周四'!G11+'周五'!G11</f>
        <v>0</v>
      </c>
      <c r="H11" s="17">
        <f>IF('周日'!H11&lt;&gt;0,'周日'!H11&amp;"("&amp;'周日'!$Q$2&amp;"."&amp;'周日'!$R$2&amp;")","")&amp;IF('周一'!H11&lt;&gt;0,'周一'!H11&amp;"("&amp;'周一'!$Q$2&amp;"."&amp;'周一'!$R$2&amp;")","")&amp;IF('周二'!H11&lt;&gt;0,'周二'!H11&amp;"("&amp;'周二'!$Q$2&amp;"."&amp;'周二'!$R$2&amp;")","")&amp;IF('周三'!H11&lt;&gt;0,'周三'!H11&amp;"("&amp;'周三'!$Q$2&amp;"."&amp;'周三'!$R$2&amp;")","")&amp;IF('周四'!H11&lt;&gt;0,'周四'!H11&amp;"("&amp;'周四'!$Q$2&amp;"."&amp;'周四'!$R$2&amp;")","")&amp;IF('周五'!H11&lt;&gt;0,'周五'!H11&amp;"("&amp;'周五'!$Q$2&amp;"."&amp;'周五'!$R$2&amp;")","")</f>
      </c>
      <c r="I11" s="30">
        <f>'周日'!I11+'周一'!I11+'周二'!I11+'周三'!I11+'周四'!I11+'周五'!I11</f>
        <v>0</v>
      </c>
      <c r="J11" s="17">
        <f>IF('周日'!J11&lt;&gt;0,'周日'!J11&amp;"("&amp;'周日'!$Q$2&amp;"."&amp;'周日'!$R$2&amp;")","")&amp;IF('周一'!J11&lt;&gt;0,'周一'!J11&amp;"("&amp;'周一'!$Q$2&amp;"."&amp;'周一'!$R$2&amp;")","")&amp;IF('周二'!J11&lt;&gt;0,'周二'!J11&amp;"("&amp;'周二'!$Q$2&amp;"."&amp;'周二'!$R$2&amp;")","")&amp;IF('周三'!J11&lt;&gt;0,'周三'!J11&amp;"("&amp;'周三'!$Q$2&amp;"."&amp;'周三'!$R$2&amp;")","")&amp;IF('周四'!J11&lt;&gt;0,'周四'!J11&amp;"("&amp;'周四'!$Q$2&amp;"."&amp;'周四'!$R$2&amp;")","")&amp;IF('周五'!J11&lt;&gt;0,'周五'!J11&amp;"("&amp;'周五'!$Q$2&amp;"."&amp;'周五'!$R$2&amp;")","")</f>
      </c>
      <c r="K11" s="30">
        <f>'周日'!K11+'周一'!K11+'周二'!K11+'周三'!K11+'周四'!K11+'周五'!K11</f>
        <v>-5</v>
      </c>
      <c r="L11" s="17" t="str">
        <f>IF('周日'!L11&lt;&gt;0,'周日'!L11&amp;"("&amp;'周日'!$Q$2&amp;"."&amp;'周日'!$R$2&amp;")","")&amp;IF('周一'!L11&lt;&gt;0,'周一'!L11&amp;"("&amp;'周一'!$Q$2&amp;"."&amp;'周一'!$R$2&amp;")","")&amp;IF('周二'!L11&lt;&gt;0,'周二'!L11&amp;"("&amp;'周二'!$Q$2&amp;"."&amp;'周二'!$R$2&amp;")","")&amp;IF('周三'!L11&lt;&gt;0,'周三'!L11&amp;"("&amp;'周三'!$Q$2&amp;"."&amp;'周三'!$R$2&amp;")","")&amp;IF('周四'!L11&lt;&gt;0,'周四'!L11&amp;"("&amp;'周四'!$Q$2&amp;"."&amp;'周四'!$R$2&amp;")","")&amp;IF('周五'!L11&lt;&gt;0,'周五'!L11&amp;"("&amp;'周五'!$Q$2&amp;"."&amp;'周五'!$R$2&amp;")","")</f>
        <v>电器未擦净(12.22)</v>
      </c>
      <c r="M11" s="31">
        <f t="shared" si="1"/>
        <v>-5</v>
      </c>
      <c r="N11" s="16">
        <f>'周日'!N11+'周一'!N11+'周二'!N11+'周三'!N11+'周四'!N11+'周五'!N11</f>
        <v>0</v>
      </c>
      <c r="O11" s="32">
        <f>IF('周日'!O11="","",'周日'!O11&amp;"("&amp;'周日'!$Q$2&amp;"."&amp;'周日'!$R$2&amp;")")&amp;IF('周一'!O11="","",'周一'!O11&amp;"("&amp;'周一'!$Q$2&amp;"."&amp;'周一'!$R$2&amp;")")&amp;IF('周二'!O11="","",'周二'!O11&amp;"("&amp;'周二'!$Q$2&amp;"."&amp;'周二'!$R$2&amp;")")&amp;IF('周三'!O11="","",'周三'!O11&amp;"("&amp;'周三'!$Q$2&amp;"."&amp;'周三'!$R$2&amp;")")&amp;IF('周四'!O11="","",'周四'!O11&amp;"("&amp;'周四'!$Q$2&amp;"."&amp;'周四'!$R$2&amp;")")&amp;IF('周五'!O11="","",'周五'!O11&amp;"("&amp;'周五'!$Q$2&amp;"."&amp;'周五'!$R$2&amp;")")</f>
      </c>
      <c r="P11" s="16">
        <f>'周日'!P11+'周一'!P11+'周二'!P11+'周三'!P11+'周四'!P11+'周五'!P11</f>
        <v>0</v>
      </c>
      <c r="Q11" s="32">
        <f>IF('周日'!Q11&lt;&gt;0,'周日'!Q11&amp;"("&amp;'周日'!$Q$2&amp;"."&amp;'周日'!$R$2&amp;")","")&amp;IF('周一'!Q11&lt;&gt;0,'周一'!Q11&amp;"("&amp;'周一'!$Q$2&amp;"."&amp;'周一'!$R$2&amp;")","")&amp;IF('周二'!Q11&lt;&gt;0,'周二'!Q11&amp;"("&amp;'周二'!$Q$2&amp;"."&amp;'周二'!$R$2&amp;")","")&amp;IF('周三'!Q11&lt;&gt;0,'周三'!Q11&amp;"("&amp;'周三'!$Q$2&amp;"."&amp;'周三'!$R$2&amp;")","")&amp;IF('周四'!Q11&lt;&gt;0,'周四'!Q11&amp;"("&amp;'周四'!$Q$2&amp;"."&amp;'周四'!$R$2&amp;")","")&amp;IF('周五'!Q11&lt;&gt;0,'周五'!Q11&amp;"("&amp;'周五'!$Q$2&amp;"."&amp;'周五'!$R$2&amp;")","")</f>
      </c>
    </row>
    <row r="12" spans="1:17" ht="36">
      <c r="A12" s="11" t="s">
        <v>35</v>
      </c>
      <c r="B12" s="12">
        <f>'周日'!B12+'周一'!B12+'周二'!B12+'周三'!B12+'周四'!B12+'周五'!B12</f>
        <v>-9.5</v>
      </c>
      <c r="C12" s="13" t="str">
        <f>IF('周日'!C12&lt;&gt;0,'周日'!C12&amp;"("&amp;'周日'!$Q$2&amp;"."&amp;'周日'!$R$2&amp;")","")&amp;IF('周一'!C12&lt;&gt;0,'周一'!C12&amp;"("&amp;'周一'!$Q$2&amp;"."&amp;'周一'!$R$2&amp;")","")&amp;IF('周二'!C12&lt;&gt;0,'周二'!C12&amp;"("&amp;'周二'!$Q$2&amp;"."&amp;'周二'!$R$2&amp;")","")&amp;IF('周三'!C12&lt;&gt;0,'周三'!C12&amp;"("&amp;'周三'!$Q$2&amp;"."&amp;'周三'!$R$2&amp;")","")&amp;IF('周四'!C12&lt;&gt;0,'周四'!C12&amp;"("&amp;'周四'!$Q$2&amp;"."&amp;'周四'!$R$2&amp;")","")&amp;IF('周五'!C12&lt;&gt;0,'周五'!C12&amp;"("&amp;'周五'!$Q$2&amp;"."&amp;'周五'!$R$2&amp;")","")</f>
        <v>旷课：1人(12.22)迟到：5人 旷课：6人(12.23)</v>
      </c>
      <c r="D12" s="14">
        <f>'周日'!D12+'周一'!D12+'周二'!D12+'周三'!D12+'周四'!D12+'周五'!D12</f>
        <v>0</v>
      </c>
      <c r="E12" s="13">
        <f>IF('周日'!E12&lt;&gt;0,'周日'!E12&amp;"("&amp;'周日'!$Q$2&amp;"."&amp;'周日'!$R$2&amp;")","")&amp;IF('周一'!E12&lt;&gt;0,'周一'!E12&amp;"("&amp;'周一'!$Q$2&amp;"."&amp;'周一'!$R$2&amp;")","")&amp;IF('周二'!E12&lt;&gt;0,'周二'!E12&amp;"("&amp;'周二'!$Q$2&amp;"."&amp;'周二'!$R$2&amp;")","")&amp;IF('周三'!E12&lt;&gt;0,'周三'!E12&amp;"("&amp;'周三'!$Q$2&amp;"."&amp;'周三'!$R$2&amp;")","")&amp;IF('周四'!E12&lt;&gt;0,'周四'!E12&amp;"("&amp;'周四'!$Q$2&amp;"."&amp;'周四'!$R$2&amp;")","")&amp;IF('周五'!E12&lt;&gt;0,'周五'!E12&amp;"("&amp;'周五'!$Q$2&amp;"."&amp;'周五'!$R$2&amp;")","")</f>
      </c>
      <c r="F12" s="15">
        <f t="shared" si="0"/>
        <v>-9.5</v>
      </c>
      <c r="G12" s="16">
        <f>'周日'!G12+'周一'!G12+'周二'!G12+'周三'!G12+'周四'!G12+'周五'!G12</f>
        <v>0</v>
      </c>
      <c r="H12" s="17">
        <f>IF('周日'!H12&lt;&gt;0,'周日'!H12&amp;"("&amp;'周日'!$Q$2&amp;"."&amp;'周日'!$R$2&amp;")","")&amp;IF('周一'!H12&lt;&gt;0,'周一'!H12&amp;"("&amp;'周一'!$Q$2&amp;"."&amp;'周一'!$R$2&amp;")","")&amp;IF('周二'!H12&lt;&gt;0,'周二'!H12&amp;"("&amp;'周二'!$Q$2&amp;"."&amp;'周二'!$R$2&amp;")","")&amp;IF('周三'!H12&lt;&gt;0,'周三'!H12&amp;"("&amp;'周三'!$Q$2&amp;"."&amp;'周三'!$R$2&amp;")","")&amp;IF('周四'!H12&lt;&gt;0,'周四'!H12&amp;"("&amp;'周四'!$Q$2&amp;"."&amp;'周四'!$R$2&amp;")","")&amp;IF('周五'!H12&lt;&gt;0,'周五'!H12&amp;"("&amp;'周五'!$Q$2&amp;"."&amp;'周五'!$R$2&amp;")","")</f>
      </c>
      <c r="I12" s="30">
        <f>'周日'!I12+'周一'!I12+'周二'!I12+'周三'!I12+'周四'!I12+'周五'!I12</f>
        <v>0</v>
      </c>
      <c r="J12" s="17">
        <f>IF('周日'!J12&lt;&gt;0,'周日'!J12&amp;"("&amp;'周日'!$Q$2&amp;"."&amp;'周日'!$R$2&amp;")","")&amp;IF('周一'!J12&lt;&gt;0,'周一'!J12&amp;"("&amp;'周一'!$Q$2&amp;"."&amp;'周一'!$R$2&amp;")","")&amp;IF('周二'!J12&lt;&gt;0,'周二'!J12&amp;"("&amp;'周二'!$Q$2&amp;"."&amp;'周二'!$R$2&amp;")","")&amp;IF('周三'!J12&lt;&gt;0,'周三'!J12&amp;"("&amp;'周三'!$Q$2&amp;"."&amp;'周三'!$R$2&amp;")","")&amp;IF('周四'!J12&lt;&gt;0,'周四'!J12&amp;"("&amp;'周四'!$Q$2&amp;"."&amp;'周四'!$R$2&amp;")","")&amp;IF('周五'!J12&lt;&gt;0,'周五'!J12&amp;"("&amp;'周五'!$Q$2&amp;"."&amp;'周五'!$R$2&amp;")","")</f>
      </c>
      <c r="K12" s="30">
        <f>'周日'!K12+'周一'!K12+'周二'!K12+'周三'!K12+'周四'!K12+'周五'!K12</f>
        <v>-125</v>
      </c>
      <c r="L12" s="17" t="str">
        <f>IF('周日'!L12&lt;&gt;0,'周日'!L12&amp;"("&amp;'周日'!$Q$2&amp;"."&amp;'周日'!$R$2&amp;")","")&amp;IF('周一'!L12&lt;&gt;0,'周一'!L12&amp;"("&amp;'周一'!$Q$2&amp;"."&amp;'周一'!$R$2&amp;")","")&amp;IF('周二'!L12&lt;&gt;0,'周二'!L12&amp;"("&amp;'周二'!$Q$2&amp;"."&amp;'周二'!$R$2&amp;")","")&amp;IF('周三'!L12&lt;&gt;0,'周三'!L12&amp;"("&amp;'周三'!$Q$2&amp;"."&amp;'周三'!$R$2&amp;")","")&amp;IF('周四'!L12&lt;&gt;0,'周四'!L12&amp;"("&amp;'周四'!$Q$2&amp;"."&amp;'周四'!$R$2&amp;")","")&amp;IF('周五'!L12&lt;&gt;0,'周五'!L12&amp;"("&amp;'周五'!$Q$2&amp;"."&amp;'周五'!$R$2&amp;")","")</f>
        <v>下午未打扫(12.21)下午未打扫(12.22)上午未打扫(12.26)</v>
      </c>
      <c r="M12" s="31">
        <f t="shared" si="1"/>
        <v>-125</v>
      </c>
      <c r="N12" s="16">
        <f>'周日'!N12+'周一'!N12+'周二'!N12+'周三'!N12+'周四'!N12+'周五'!N12</f>
        <v>0</v>
      </c>
      <c r="O12" s="32">
        <f>IF('周日'!O12="","",'周日'!O12&amp;"("&amp;'周日'!$Q$2&amp;"."&amp;'周日'!$R$2&amp;")")&amp;IF('周一'!O12="","",'周一'!O12&amp;"("&amp;'周一'!$Q$2&amp;"."&amp;'周一'!$R$2&amp;")")&amp;IF('周二'!O12="","",'周二'!O12&amp;"("&amp;'周二'!$Q$2&amp;"."&amp;'周二'!$R$2&amp;")")&amp;IF('周三'!O12="","",'周三'!O12&amp;"("&amp;'周三'!$Q$2&amp;"."&amp;'周三'!$R$2&amp;")")&amp;IF('周四'!O12="","",'周四'!O12&amp;"("&amp;'周四'!$Q$2&amp;"."&amp;'周四'!$R$2&amp;")")&amp;IF('周五'!O12="","",'周五'!O12&amp;"("&amp;'周五'!$Q$2&amp;"."&amp;'周五'!$R$2&amp;")")</f>
      </c>
      <c r="P12" s="16">
        <f>'周日'!P12+'周一'!P12+'周二'!P12+'周三'!P12+'周四'!P12+'周五'!P12</f>
        <v>0</v>
      </c>
      <c r="Q12" s="32">
        <f>IF('周日'!Q12&lt;&gt;0,'周日'!Q12&amp;"("&amp;'周日'!$Q$2&amp;"."&amp;'周日'!$R$2&amp;")","")&amp;IF('周一'!Q12&lt;&gt;0,'周一'!Q12&amp;"("&amp;'周一'!$Q$2&amp;"."&amp;'周一'!$R$2&amp;")","")&amp;IF('周二'!Q12&lt;&gt;0,'周二'!Q12&amp;"("&amp;'周二'!$Q$2&amp;"."&amp;'周二'!$R$2&amp;")","")&amp;IF('周三'!Q12&lt;&gt;0,'周三'!Q12&amp;"("&amp;'周三'!$Q$2&amp;"."&amp;'周三'!$R$2&amp;")","")&amp;IF('周四'!Q12&lt;&gt;0,'周四'!Q12&amp;"("&amp;'周四'!$Q$2&amp;"."&amp;'周四'!$R$2&amp;")","")&amp;IF('周五'!Q12&lt;&gt;0,'周五'!Q12&amp;"("&amp;'周五'!$Q$2&amp;"."&amp;'周五'!$R$2&amp;")","")</f>
      </c>
    </row>
    <row r="13" spans="1:17" ht="14.25">
      <c r="A13" s="11" t="s">
        <v>36</v>
      </c>
      <c r="B13" s="12">
        <f>'周日'!B13+'周一'!B13+'周二'!B13+'周三'!B13+'周四'!B13+'周五'!B13</f>
        <v>-1</v>
      </c>
      <c r="C13" s="13" t="str">
        <f>IF('周日'!C13&lt;&gt;0,'周日'!C13&amp;"("&amp;'周日'!$Q$2&amp;"."&amp;'周日'!$R$2&amp;")","")&amp;IF('周一'!C13&lt;&gt;0,'周一'!C13&amp;"("&amp;'周一'!$Q$2&amp;"."&amp;'周一'!$R$2&amp;")","")&amp;IF('周二'!C13&lt;&gt;0,'周二'!C13&amp;"("&amp;'周二'!$Q$2&amp;"."&amp;'周二'!$R$2&amp;")","")&amp;IF('周三'!C13&lt;&gt;0,'周三'!C13&amp;"("&amp;'周三'!$Q$2&amp;"."&amp;'周三'!$R$2&amp;")","")&amp;IF('周四'!C13&lt;&gt;0,'周四'!C13&amp;"("&amp;'周四'!$Q$2&amp;"."&amp;'周四'!$R$2&amp;")","")&amp;IF('周五'!C13&lt;&gt;0,'周五'!C13&amp;"("&amp;'周五'!$Q$2&amp;"."&amp;'周五'!$R$2&amp;")","")</f>
        <v>迟到：2人(12.25)</v>
      </c>
      <c r="D13" s="14">
        <f>'周日'!D13+'周一'!D13+'周二'!D13+'周三'!D13+'周四'!D13+'周五'!D13</f>
        <v>0</v>
      </c>
      <c r="E13" s="13">
        <f>IF('周日'!E13&lt;&gt;0,'周日'!E13&amp;"("&amp;'周日'!$Q$2&amp;"."&amp;'周日'!$R$2&amp;")","")&amp;IF('周一'!E13&lt;&gt;0,'周一'!E13&amp;"("&amp;'周一'!$Q$2&amp;"."&amp;'周一'!$R$2&amp;")","")&amp;IF('周二'!E13&lt;&gt;0,'周二'!E13&amp;"("&amp;'周二'!$Q$2&amp;"."&amp;'周二'!$R$2&amp;")","")&amp;IF('周三'!E13&lt;&gt;0,'周三'!E13&amp;"("&amp;'周三'!$Q$2&amp;"."&amp;'周三'!$R$2&amp;")","")&amp;IF('周四'!E13&lt;&gt;0,'周四'!E13&amp;"("&amp;'周四'!$Q$2&amp;"."&amp;'周四'!$R$2&amp;")","")&amp;IF('周五'!E13&lt;&gt;0,'周五'!E13&amp;"("&amp;'周五'!$Q$2&amp;"."&amp;'周五'!$R$2&amp;")","")</f>
      </c>
      <c r="F13" s="15">
        <f t="shared" si="0"/>
        <v>-1</v>
      </c>
      <c r="G13" s="16">
        <f>'周日'!G13+'周一'!G13+'周二'!G13+'周三'!G13+'周四'!G13+'周五'!G13</f>
        <v>0</v>
      </c>
      <c r="H13" s="17">
        <f>IF('周日'!H13&lt;&gt;0,'周日'!H13&amp;"("&amp;'周日'!$Q$2&amp;"."&amp;'周日'!$R$2&amp;")","")&amp;IF('周一'!H13&lt;&gt;0,'周一'!H13&amp;"("&amp;'周一'!$Q$2&amp;"."&amp;'周一'!$R$2&amp;")","")&amp;IF('周二'!H13&lt;&gt;0,'周二'!H13&amp;"("&amp;'周二'!$Q$2&amp;"."&amp;'周二'!$R$2&amp;")","")&amp;IF('周三'!H13&lt;&gt;0,'周三'!H13&amp;"("&amp;'周三'!$Q$2&amp;"."&amp;'周三'!$R$2&amp;")","")&amp;IF('周四'!H13&lt;&gt;0,'周四'!H13&amp;"("&amp;'周四'!$Q$2&amp;"."&amp;'周四'!$R$2&amp;")","")&amp;IF('周五'!H13&lt;&gt;0,'周五'!H13&amp;"("&amp;'周五'!$Q$2&amp;"."&amp;'周五'!$R$2&amp;")","")</f>
      </c>
      <c r="I13" s="30">
        <f>'周日'!I13+'周一'!I13+'周二'!I13+'周三'!I13+'周四'!I13+'周五'!I13</f>
        <v>0</v>
      </c>
      <c r="J13" s="17">
        <f>IF('周日'!J13&lt;&gt;0,'周日'!J13&amp;"("&amp;'周日'!$Q$2&amp;"."&amp;'周日'!$R$2&amp;")","")&amp;IF('周一'!J13&lt;&gt;0,'周一'!J13&amp;"("&amp;'周一'!$Q$2&amp;"."&amp;'周一'!$R$2&amp;")","")&amp;IF('周二'!J13&lt;&gt;0,'周二'!J13&amp;"("&amp;'周二'!$Q$2&amp;"."&amp;'周二'!$R$2&amp;")","")&amp;IF('周三'!J13&lt;&gt;0,'周三'!J13&amp;"("&amp;'周三'!$Q$2&amp;"."&amp;'周三'!$R$2&amp;")","")&amp;IF('周四'!J13&lt;&gt;0,'周四'!J13&amp;"("&amp;'周四'!$Q$2&amp;"."&amp;'周四'!$R$2&amp;")","")&amp;IF('周五'!J13&lt;&gt;0,'周五'!J13&amp;"("&amp;'周五'!$Q$2&amp;"."&amp;'周五'!$R$2&amp;")","")</f>
      </c>
      <c r="K13" s="30">
        <f>'周日'!K13+'周一'!K13+'周二'!K13+'周三'!K13+'周四'!K13+'周五'!K13</f>
        <v>-10</v>
      </c>
      <c r="L13" s="17" t="str">
        <f>IF('周日'!L13&lt;&gt;0,'周日'!L13&amp;"("&amp;'周日'!$Q$2&amp;"."&amp;'周日'!$R$2&amp;")","")&amp;IF('周一'!L13&lt;&gt;0,'周一'!L13&amp;"("&amp;'周一'!$Q$2&amp;"."&amp;'周一'!$R$2&amp;")","")&amp;IF('周二'!L13&lt;&gt;0,'周二'!L13&amp;"("&amp;'周二'!$Q$2&amp;"."&amp;'周二'!$R$2&amp;")","")&amp;IF('周三'!L13&lt;&gt;0,'周三'!L13&amp;"("&amp;'周三'!$Q$2&amp;"."&amp;'周三'!$R$2&amp;")","")&amp;IF('周四'!L13&lt;&gt;0,'周四'!L13&amp;"("&amp;'周四'!$Q$2&amp;"."&amp;'周四'!$R$2&amp;")","")&amp;IF('周五'!L13&lt;&gt;0,'周五'!L13&amp;"("&amp;'周五'!$Q$2&amp;"."&amp;'周五'!$R$2&amp;")","")</f>
        <v>打扫不彻底(12.22)</v>
      </c>
      <c r="M13" s="31">
        <f t="shared" si="1"/>
        <v>-10</v>
      </c>
      <c r="N13" s="16">
        <f>'周日'!N13+'周一'!N13+'周二'!N13+'周三'!N13+'周四'!N13+'周五'!N13</f>
        <v>-24</v>
      </c>
      <c r="O13" s="32" t="str">
        <f>IF('周日'!O13="","",'周日'!O13&amp;"("&amp;'周日'!$Q$2&amp;"."&amp;'周日'!$R$2&amp;")")&amp;IF('周一'!O13="","",'周一'!O13&amp;"("&amp;'周一'!$Q$2&amp;"."&amp;'周一'!$R$2&amp;")")&amp;IF('周二'!O13="","",'周二'!O13&amp;"("&amp;'周二'!$Q$2&amp;"."&amp;'周二'!$R$2&amp;")")&amp;IF('周三'!O13="","",'周三'!O13&amp;"("&amp;'周三'!$Q$2&amp;"."&amp;'周三'!$R$2&amp;")")&amp;IF('周四'!O13="","",'周四'!O13&amp;"("&amp;'周四'!$Q$2&amp;"."&amp;'周四'!$R$2&amp;")")&amp;IF('周五'!O13="","",'周五'!O13&amp;"("&amp;'周五'!$Q$2&amp;"."&amp;'周五'!$R$2&amp;")")</f>
        <v>旷操24人(12.26)</v>
      </c>
      <c r="P13" s="16">
        <f>'周日'!P13+'周一'!P13+'周二'!P13+'周三'!P13+'周四'!P13+'周五'!P13</f>
        <v>-1</v>
      </c>
      <c r="Q13" s="32" t="str">
        <f>IF('周日'!Q13&lt;&gt;0,'周日'!Q13&amp;"("&amp;'周日'!$Q$2&amp;"."&amp;'周日'!$R$2&amp;")","")&amp;IF('周一'!Q13&lt;&gt;0,'周一'!Q13&amp;"("&amp;'周一'!$Q$2&amp;"."&amp;'周一'!$R$2&amp;")","")&amp;IF('周二'!Q13&lt;&gt;0,'周二'!Q13&amp;"("&amp;'周二'!$Q$2&amp;"."&amp;'周二'!$R$2&amp;")","")&amp;IF('周三'!Q13&lt;&gt;0,'周三'!Q13&amp;"("&amp;'周三'!$Q$2&amp;"."&amp;'周三'!$R$2&amp;")","")&amp;IF('周四'!Q13&lt;&gt;0,'周四'!Q13&amp;"("&amp;'周四'!$Q$2&amp;"."&amp;'周四'!$R$2&amp;")","")&amp;IF('周五'!Q13&lt;&gt;0,'周五'!Q13&amp;"("&amp;'周五'!$Q$2&amp;"."&amp;'周五'!$R$2&amp;")","")</f>
        <v>元旦长跑未到;4人(12.26)</v>
      </c>
    </row>
    <row r="14" spans="1:17" ht="36">
      <c r="A14" s="11" t="s">
        <v>37</v>
      </c>
      <c r="B14" s="12">
        <f>'周日'!B14+'周一'!B14+'周二'!B14+'周三'!B14+'周四'!B14+'周五'!B14</f>
        <v>-6.5</v>
      </c>
      <c r="C14" s="13" t="str">
        <f>IF('周日'!C14&lt;&gt;0,'周日'!C14&amp;"("&amp;'周日'!$Q$2&amp;"."&amp;'周日'!$R$2&amp;")","")&amp;IF('周一'!C14&lt;&gt;0,'周一'!C14&amp;"("&amp;'周一'!$Q$2&amp;"."&amp;'周一'!$R$2&amp;")","")&amp;IF('周二'!C14&lt;&gt;0,'周二'!C14&amp;"("&amp;'周二'!$Q$2&amp;"."&amp;'周二'!$R$2&amp;")","")&amp;IF('周三'!C14&lt;&gt;0,'周三'!C14&amp;"("&amp;'周三'!$Q$2&amp;"."&amp;'周三'!$R$2&amp;")","")&amp;IF('周四'!C14&lt;&gt;0,'周四'!C14&amp;"("&amp;'周四'!$Q$2&amp;"."&amp;'周四'!$R$2&amp;")","")&amp;IF('周五'!C14&lt;&gt;0,'周五'!C14&amp;"("&amp;'周五'!$Q$2&amp;"."&amp;'周五'!$R$2&amp;")","")</f>
        <v>旷课：2人 打牌：4人(12.23)迟到：1人(12.26)</v>
      </c>
      <c r="D14" s="14">
        <f>'周日'!D14+'周一'!D14+'周二'!D14+'周三'!D14+'周四'!D14+'周五'!D14</f>
        <v>0</v>
      </c>
      <c r="E14" s="13">
        <f>IF('周日'!E14&lt;&gt;0,'周日'!E14&amp;"("&amp;'周日'!$Q$2&amp;"."&amp;'周日'!$R$2&amp;")","")&amp;IF('周一'!E14&lt;&gt;0,'周一'!E14&amp;"("&amp;'周一'!$Q$2&amp;"."&amp;'周一'!$R$2&amp;")","")&amp;IF('周二'!E14&lt;&gt;0,'周二'!E14&amp;"("&amp;'周二'!$Q$2&amp;"."&amp;'周二'!$R$2&amp;")","")&amp;IF('周三'!E14&lt;&gt;0,'周三'!E14&amp;"("&amp;'周三'!$Q$2&amp;"."&amp;'周三'!$R$2&amp;")","")&amp;IF('周四'!E14&lt;&gt;0,'周四'!E14&amp;"("&amp;'周四'!$Q$2&amp;"."&amp;'周四'!$R$2&amp;")","")&amp;IF('周五'!E14&lt;&gt;0,'周五'!E14&amp;"("&amp;'周五'!$Q$2&amp;"."&amp;'周五'!$R$2&amp;")","")</f>
      </c>
      <c r="F14" s="15">
        <f t="shared" si="0"/>
        <v>-6.5</v>
      </c>
      <c r="G14" s="16">
        <f>'周日'!G14+'周一'!G14+'周二'!G14+'周三'!G14+'周四'!G14+'周五'!G14</f>
        <v>0</v>
      </c>
      <c r="H14" s="17">
        <f>IF('周日'!H14&lt;&gt;0,'周日'!H14&amp;"("&amp;'周日'!$Q$2&amp;"."&amp;'周日'!$R$2&amp;")","")&amp;IF('周一'!H14&lt;&gt;0,'周一'!H14&amp;"("&amp;'周一'!$Q$2&amp;"."&amp;'周一'!$R$2&amp;")","")&amp;IF('周二'!H14&lt;&gt;0,'周二'!H14&amp;"("&amp;'周二'!$Q$2&amp;"."&amp;'周二'!$R$2&amp;")","")&amp;IF('周三'!H14&lt;&gt;0,'周三'!H14&amp;"("&amp;'周三'!$Q$2&amp;"."&amp;'周三'!$R$2&amp;")","")&amp;IF('周四'!H14&lt;&gt;0,'周四'!H14&amp;"("&amp;'周四'!$Q$2&amp;"."&amp;'周四'!$R$2&amp;")","")&amp;IF('周五'!H14&lt;&gt;0,'周五'!H14&amp;"("&amp;'周五'!$Q$2&amp;"."&amp;'周五'!$R$2&amp;")","")</f>
      </c>
      <c r="I14" s="30">
        <f>'周日'!I14+'周一'!I14+'周二'!I14+'周三'!I14+'周四'!I14+'周五'!I14</f>
        <v>0</v>
      </c>
      <c r="J14" s="17">
        <f>IF('周日'!J14&lt;&gt;0,'周日'!J14&amp;"("&amp;'周日'!$Q$2&amp;"."&amp;'周日'!$R$2&amp;")","")&amp;IF('周一'!J14&lt;&gt;0,'周一'!J14&amp;"("&amp;'周一'!$Q$2&amp;"."&amp;'周一'!$R$2&amp;")","")&amp;IF('周二'!J14&lt;&gt;0,'周二'!J14&amp;"("&amp;'周二'!$Q$2&amp;"."&amp;'周二'!$R$2&amp;")","")&amp;IF('周三'!J14&lt;&gt;0,'周三'!J14&amp;"("&amp;'周三'!$Q$2&amp;"."&amp;'周三'!$R$2&amp;")","")&amp;IF('周四'!J14&lt;&gt;0,'周四'!J14&amp;"("&amp;'周四'!$Q$2&amp;"."&amp;'周四'!$R$2&amp;")","")&amp;IF('周五'!J14&lt;&gt;0,'周五'!J14&amp;"("&amp;'周五'!$Q$2&amp;"."&amp;'周五'!$R$2&amp;")","")</f>
      </c>
      <c r="K14" s="30">
        <f>'周日'!K14+'周一'!K14+'周二'!K14+'周三'!K14+'周四'!K14+'周五'!K14</f>
        <v>-10</v>
      </c>
      <c r="L14" s="17" t="str">
        <f>IF('周日'!L14&lt;&gt;0,'周日'!L14&amp;"("&amp;'周日'!$Q$2&amp;"."&amp;'周日'!$R$2&amp;")","")&amp;IF('周一'!L14&lt;&gt;0,'周一'!L14&amp;"("&amp;'周一'!$Q$2&amp;"."&amp;'周一'!$R$2&amp;")","")&amp;IF('周二'!L14&lt;&gt;0,'周二'!L14&amp;"("&amp;'周二'!$Q$2&amp;"."&amp;'周二'!$R$2&amp;")","")&amp;IF('周三'!L14&lt;&gt;0,'周三'!L14&amp;"("&amp;'周三'!$Q$2&amp;"."&amp;'周三'!$R$2&amp;")","")&amp;IF('周四'!L14&lt;&gt;0,'周四'!L14&amp;"("&amp;'周四'!$Q$2&amp;"."&amp;'周四'!$R$2&amp;")","")&amp;IF('周五'!L14&lt;&gt;0,'周五'!L14&amp;"("&amp;'周五'!$Q$2&amp;"."&amp;'周五'!$R$2&amp;")","")</f>
        <v>打扫不彻底(12.22)</v>
      </c>
      <c r="M14" s="31">
        <f t="shared" si="1"/>
        <v>-10</v>
      </c>
      <c r="N14" s="16">
        <f>'周日'!N14+'周一'!N14+'周二'!N14+'周三'!N14+'周四'!N14+'周五'!N14</f>
        <v>-2</v>
      </c>
      <c r="O14" s="32" t="str">
        <f>IF('周日'!O14="","",'周日'!O14&amp;"("&amp;'周日'!$Q$2&amp;"."&amp;'周日'!$R$2&amp;")")&amp;IF('周一'!O14="","",'周一'!O14&amp;"("&amp;'周一'!$Q$2&amp;"."&amp;'周一'!$R$2&amp;")")&amp;IF('周二'!O14="","",'周二'!O14&amp;"("&amp;'周二'!$Q$2&amp;"."&amp;'周二'!$R$2&amp;")")&amp;IF('周三'!O14="","",'周三'!O14&amp;"("&amp;'周三'!$Q$2&amp;"."&amp;'周三'!$R$2&amp;")")&amp;IF('周四'!O14="","",'周四'!O14&amp;"("&amp;'周四'!$Q$2&amp;"."&amp;'周四'!$R$2&amp;")")&amp;IF('周五'!O14="","",'周五'!O14&amp;"("&amp;'周五'!$Q$2&amp;"."&amp;'周五'!$R$2&amp;")")</f>
        <v>旷操2人(12.26)</v>
      </c>
      <c r="P14" s="16">
        <f>'周日'!P14+'周一'!P14+'周二'!P14+'周三'!P14+'周四'!P14+'周五'!P14</f>
        <v>-1</v>
      </c>
      <c r="Q14" s="32" t="str">
        <f>IF('周日'!Q14&lt;&gt;0,'周日'!Q14&amp;"("&amp;'周日'!$Q$2&amp;"."&amp;'周日'!$R$2&amp;")","")&amp;IF('周一'!Q14&lt;&gt;0,'周一'!Q14&amp;"("&amp;'周一'!$Q$2&amp;"."&amp;'周一'!$R$2&amp;")","")&amp;IF('周二'!Q14&lt;&gt;0,'周二'!Q14&amp;"("&amp;'周二'!$Q$2&amp;"."&amp;'周二'!$R$2&amp;")","")&amp;IF('周三'!Q14&lt;&gt;0,'周三'!Q14&amp;"("&amp;'周三'!$Q$2&amp;"."&amp;'周三'!$R$2&amp;")","")&amp;IF('周四'!Q14&lt;&gt;0,'周四'!Q14&amp;"("&amp;'周四'!$Q$2&amp;"."&amp;'周四'!$R$2&amp;")","")&amp;IF('周五'!Q14&lt;&gt;0,'周五'!Q14&amp;"("&amp;'周五'!$Q$2&amp;"."&amp;'周五'!$R$2&amp;")","")</f>
        <v>元旦长跑未到;4人(12.26)</v>
      </c>
    </row>
    <row r="15" spans="1:17" ht="14.25">
      <c r="A15" s="11" t="s">
        <v>38</v>
      </c>
      <c r="B15" s="12">
        <f>'周日'!B15+'周一'!B15+'周二'!B15+'周三'!B15+'周四'!B15+'周五'!B15</f>
        <v>-1</v>
      </c>
      <c r="C15" s="13" t="str">
        <f>IF('周日'!C15&lt;&gt;0,'周日'!C15&amp;"("&amp;'周日'!$Q$2&amp;"."&amp;'周日'!$R$2&amp;")","")&amp;IF('周一'!C15&lt;&gt;0,'周一'!C15&amp;"("&amp;'周一'!$Q$2&amp;"."&amp;'周一'!$R$2&amp;")","")&amp;IF('周二'!C15&lt;&gt;0,'周二'!C15&amp;"("&amp;'周二'!$Q$2&amp;"."&amp;'周二'!$R$2&amp;")","")&amp;IF('周三'!C15&lt;&gt;0,'周三'!C15&amp;"("&amp;'周三'!$Q$2&amp;"."&amp;'周三'!$R$2&amp;")","")&amp;IF('周四'!C15&lt;&gt;0,'周四'!C15&amp;"("&amp;'周四'!$Q$2&amp;"."&amp;'周四'!$R$2&amp;")","")&amp;IF('周五'!C15&lt;&gt;0,'周五'!C15&amp;"("&amp;'周五'!$Q$2&amp;"."&amp;'周五'!$R$2&amp;")","")</f>
        <v>迟到：2人(12.25)</v>
      </c>
      <c r="D15" s="14">
        <f>'周日'!D15+'周一'!D15+'周二'!D15+'周三'!D15+'周四'!D15+'周五'!D15</f>
        <v>0</v>
      </c>
      <c r="E15" s="13">
        <f>IF('周日'!E15&lt;&gt;0,'周日'!E15&amp;"("&amp;'周日'!$Q$2&amp;"."&amp;'周日'!$R$2&amp;")","")&amp;IF('周一'!E15&lt;&gt;0,'周一'!E15&amp;"("&amp;'周一'!$Q$2&amp;"."&amp;'周一'!$R$2&amp;")","")&amp;IF('周二'!E15&lt;&gt;0,'周二'!E15&amp;"("&amp;'周二'!$Q$2&amp;"."&amp;'周二'!$R$2&amp;")","")&amp;IF('周三'!E15&lt;&gt;0,'周三'!E15&amp;"("&amp;'周三'!$Q$2&amp;"."&amp;'周三'!$R$2&amp;")","")&amp;IF('周四'!E15&lt;&gt;0,'周四'!E15&amp;"("&amp;'周四'!$Q$2&amp;"."&amp;'周四'!$R$2&amp;")","")&amp;IF('周五'!E15&lt;&gt;0,'周五'!E15&amp;"("&amp;'周五'!$Q$2&amp;"."&amp;'周五'!$R$2&amp;")","")</f>
      </c>
      <c r="F15" s="15">
        <f t="shared" si="0"/>
        <v>-1</v>
      </c>
      <c r="G15" s="16">
        <f>'周日'!G15+'周一'!G15+'周二'!G15+'周三'!G15+'周四'!G15+'周五'!G15</f>
        <v>0</v>
      </c>
      <c r="H15" s="17">
        <f>IF('周日'!H15&lt;&gt;0,'周日'!H15&amp;"("&amp;'周日'!$Q$2&amp;"."&amp;'周日'!$R$2&amp;")","")&amp;IF('周一'!H15&lt;&gt;0,'周一'!H15&amp;"("&amp;'周一'!$Q$2&amp;"."&amp;'周一'!$R$2&amp;")","")&amp;IF('周二'!H15&lt;&gt;0,'周二'!H15&amp;"("&amp;'周二'!$Q$2&amp;"."&amp;'周二'!$R$2&amp;")","")&amp;IF('周三'!H15&lt;&gt;0,'周三'!H15&amp;"("&amp;'周三'!$Q$2&amp;"."&amp;'周三'!$R$2&amp;")","")&amp;IF('周四'!H15&lt;&gt;0,'周四'!H15&amp;"("&amp;'周四'!$Q$2&amp;"."&amp;'周四'!$R$2&amp;")","")&amp;IF('周五'!H15&lt;&gt;0,'周五'!H15&amp;"("&amp;'周五'!$Q$2&amp;"."&amp;'周五'!$R$2&amp;")","")</f>
      </c>
      <c r="I15" s="30">
        <f>'周日'!I15+'周一'!I15+'周二'!I15+'周三'!I15+'周四'!I15+'周五'!I15</f>
        <v>0</v>
      </c>
      <c r="J15" s="17">
        <f>IF('周日'!J15&lt;&gt;0,'周日'!J15&amp;"("&amp;'周日'!$Q$2&amp;"."&amp;'周日'!$R$2&amp;")","")&amp;IF('周一'!J15&lt;&gt;0,'周一'!J15&amp;"("&amp;'周一'!$Q$2&amp;"."&amp;'周一'!$R$2&amp;")","")&amp;IF('周二'!J15&lt;&gt;0,'周二'!J15&amp;"("&amp;'周二'!$Q$2&amp;"."&amp;'周二'!$R$2&amp;")","")&amp;IF('周三'!J15&lt;&gt;0,'周三'!J15&amp;"("&amp;'周三'!$Q$2&amp;"."&amp;'周三'!$R$2&amp;")","")&amp;IF('周四'!J15&lt;&gt;0,'周四'!J15&amp;"("&amp;'周四'!$Q$2&amp;"."&amp;'周四'!$R$2&amp;")","")&amp;IF('周五'!J15&lt;&gt;0,'周五'!J15&amp;"("&amp;'周五'!$Q$2&amp;"."&amp;'周五'!$R$2&amp;")","")</f>
      </c>
      <c r="K15" s="30">
        <f>'周日'!K15+'周一'!K15+'周二'!K15+'周三'!K15+'周四'!K15+'周五'!K15</f>
        <v>-10</v>
      </c>
      <c r="L15" s="17" t="str">
        <f>IF('周日'!L15&lt;&gt;0,'周日'!L15&amp;"("&amp;'周日'!$Q$2&amp;"."&amp;'周日'!$R$2&amp;")","")&amp;IF('周一'!L15&lt;&gt;0,'周一'!L15&amp;"("&amp;'周一'!$Q$2&amp;"."&amp;'周一'!$R$2&amp;")","")&amp;IF('周二'!L15&lt;&gt;0,'周二'!L15&amp;"("&amp;'周二'!$Q$2&amp;"."&amp;'周二'!$R$2&amp;")","")&amp;IF('周三'!L15&lt;&gt;0,'周三'!L15&amp;"("&amp;'周三'!$Q$2&amp;"."&amp;'周三'!$R$2&amp;")","")&amp;IF('周四'!L15&lt;&gt;0,'周四'!L15&amp;"("&amp;'周四'!$Q$2&amp;"."&amp;'周四'!$R$2&amp;")","")&amp;IF('周五'!L15&lt;&gt;0,'周五'!L15&amp;"("&amp;'周五'!$Q$2&amp;"."&amp;'周五'!$R$2&amp;")","")</f>
        <v>垃圾未倒(12.22)</v>
      </c>
      <c r="M15" s="31">
        <f t="shared" si="1"/>
        <v>-10</v>
      </c>
      <c r="N15" s="16">
        <f>'周日'!N15+'周一'!N15+'周二'!N15+'周三'!N15+'周四'!N15+'周五'!N15</f>
        <v>0</v>
      </c>
      <c r="O15" s="32">
        <f>IF('周日'!O15="","",'周日'!O15&amp;"("&amp;'周日'!$Q$2&amp;"."&amp;'周日'!$R$2&amp;")")&amp;IF('周一'!O15="","",'周一'!O15&amp;"("&amp;'周一'!$Q$2&amp;"."&amp;'周一'!$R$2&amp;")")&amp;IF('周二'!O15="","",'周二'!O15&amp;"("&amp;'周二'!$Q$2&amp;"."&amp;'周二'!$R$2&amp;")")&amp;IF('周三'!O15="","",'周三'!O15&amp;"("&amp;'周三'!$Q$2&amp;"."&amp;'周三'!$R$2&amp;")")&amp;IF('周四'!O15="","",'周四'!O15&amp;"("&amp;'周四'!$Q$2&amp;"."&amp;'周四'!$R$2&amp;")")&amp;IF('周五'!O15="","",'周五'!O15&amp;"("&amp;'周五'!$Q$2&amp;"."&amp;'周五'!$R$2&amp;")")</f>
      </c>
      <c r="P15" s="16">
        <f>'周日'!P15+'周一'!P15+'周二'!P15+'周三'!P15+'周四'!P15+'周五'!P15</f>
        <v>0</v>
      </c>
      <c r="Q15" s="32">
        <f>IF('周日'!Q15&lt;&gt;0,'周日'!Q15&amp;"("&amp;'周日'!$Q$2&amp;"."&amp;'周日'!$R$2&amp;")","")&amp;IF('周一'!Q15&lt;&gt;0,'周一'!Q15&amp;"("&amp;'周一'!$Q$2&amp;"."&amp;'周一'!$R$2&amp;")","")&amp;IF('周二'!Q15&lt;&gt;0,'周二'!Q15&amp;"("&amp;'周二'!$Q$2&amp;"."&amp;'周二'!$R$2&amp;")","")&amp;IF('周三'!Q15&lt;&gt;0,'周三'!Q15&amp;"("&amp;'周三'!$Q$2&amp;"."&amp;'周三'!$R$2&amp;")","")&amp;IF('周四'!Q15&lt;&gt;0,'周四'!Q15&amp;"("&amp;'周四'!$Q$2&amp;"."&amp;'周四'!$R$2&amp;")","")&amp;IF('周五'!Q15&lt;&gt;0,'周五'!Q15&amp;"("&amp;'周五'!$Q$2&amp;"."&amp;'周五'!$R$2&amp;")","")</f>
      </c>
    </row>
    <row r="16" spans="1:17" ht="14.25">
      <c r="A16" s="11" t="s">
        <v>39</v>
      </c>
      <c r="B16" s="12">
        <f>'周日'!B16+'周一'!B16+'周二'!B16+'周三'!B16+'周四'!B16+'周五'!B16</f>
        <v>-2.5</v>
      </c>
      <c r="C16" s="13" t="str">
        <f>IF('周日'!C16&lt;&gt;0,'周日'!C16&amp;"("&amp;'周日'!$Q$2&amp;"."&amp;'周日'!$R$2&amp;")","")&amp;IF('周一'!C16&lt;&gt;0,'周一'!C16&amp;"("&amp;'周一'!$Q$2&amp;"."&amp;'周一'!$R$2&amp;")","")&amp;IF('周二'!C16&lt;&gt;0,'周二'!C16&amp;"("&amp;'周二'!$Q$2&amp;"."&amp;'周二'!$R$2&amp;")","")&amp;IF('周三'!C16&lt;&gt;0,'周三'!C16&amp;"("&amp;'周三'!$Q$2&amp;"."&amp;'周三'!$R$2&amp;")","")&amp;IF('周四'!C16&lt;&gt;0,'周四'!C16&amp;"("&amp;'周四'!$Q$2&amp;"."&amp;'周四'!$R$2&amp;")","")&amp;IF('周五'!C16&lt;&gt;0,'周五'!C16&amp;"("&amp;'周五'!$Q$2&amp;"."&amp;'周五'!$R$2&amp;")","")</f>
        <v>迟到：5人(12.25)</v>
      </c>
      <c r="D16" s="14">
        <f>'周日'!D16+'周一'!D16+'周二'!D16+'周三'!D16+'周四'!D16+'周五'!D16</f>
        <v>0</v>
      </c>
      <c r="E16" s="13">
        <f>IF('周日'!E16&lt;&gt;0,'周日'!E16&amp;"("&amp;'周日'!$Q$2&amp;"."&amp;'周日'!$R$2&amp;")","")&amp;IF('周一'!E16&lt;&gt;0,'周一'!E16&amp;"("&amp;'周一'!$Q$2&amp;"."&amp;'周一'!$R$2&amp;")","")&amp;IF('周二'!E16&lt;&gt;0,'周二'!E16&amp;"("&amp;'周二'!$Q$2&amp;"."&amp;'周二'!$R$2&amp;")","")&amp;IF('周三'!E16&lt;&gt;0,'周三'!E16&amp;"("&amp;'周三'!$Q$2&amp;"."&amp;'周三'!$R$2&amp;")","")&amp;IF('周四'!E16&lt;&gt;0,'周四'!E16&amp;"("&amp;'周四'!$Q$2&amp;"."&amp;'周四'!$R$2&amp;")","")&amp;IF('周五'!E16&lt;&gt;0,'周五'!E16&amp;"("&amp;'周五'!$Q$2&amp;"."&amp;'周五'!$R$2&amp;")","")</f>
      </c>
      <c r="F16" s="15">
        <f t="shared" si="0"/>
        <v>-2.5</v>
      </c>
      <c r="G16" s="16">
        <f>'周日'!G16+'周一'!G16+'周二'!G16+'周三'!G16+'周四'!G16+'周五'!G16</f>
        <v>0</v>
      </c>
      <c r="H16" s="17">
        <f>IF('周日'!H16&lt;&gt;0,'周日'!H16&amp;"("&amp;'周日'!$Q$2&amp;"."&amp;'周日'!$R$2&amp;")","")&amp;IF('周一'!H16&lt;&gt;0,'周一'!H16&amp;"("&amp;'周一'!$Q$2&amp;"."&amp;'周一'!$R$2&amp;")","")&amp;IF('周二'!H16&lt;&gt;0,'周二'!H16&amp;"("&amp;'周二'!$Q$2&amp;"."&amp;'周二'!$R$2&amp;")","")&amp;IF('周三'!H16&lt;&gt;0,'周三'!H16&amp;"("&amp;'周三'!$Q$2&amp;"."&amp;'周三'!$R$2&amp;")","")&amp;IF('周四'!H16&lt;&gt;0,'周四'!H16&amp;"("&amp;'周四'!$Q$2&amp;"."&amp;'周四'!$R$2&amp;")","")&amp;IF('周五'!H16&lt;&gt;0,'周五'!H16&amp;"("&amp;'周五'!$Q$2&amp;"."&amp;'周五'!$R$2&amp;")","")</f>
      </c>
      <c r="I16" s="30">
        <f>'周日'!I16+'周一'!I16+'周二'!I16+'周三'!I16+'周四'!I16+'周五'!I16</f>
        <v>0</v>
      </c>
      <c r="J16" s="17">
        <f>IF('周日'!J16&lt;&gt;0,'周日'!J16&amp;"("&amp;'周日'!$Q$2&amp;"."&amp;'周日'!$R$2&amp;")","")&amp;IF('周一'!J16&lt;&gt;0,'周一'!J16&amp;"("&amp;'周一'!$Q$2&amp;"."&amp;'周一'!$R$2&amp;")","")&amp;IF('周二'!J16&lt;&gt;0,'周二'!J16&amp;"("&amp;'周二'!$Q$2&amp;"."&amp;'周二'!$R$2&amp;")","")&amp;IF('周三'!J16&lt;&gt;0,'周三'!J16&amp;"("&amp;'周三'!$Q$2&amp;"."&amp;'周三'!$R$2&amp;")","")&amp;IF('周四'!J16&lt;&gt;0,'周四'!J16&amp;"("&amp;'周四'!$Q$2&amp;"."&amp;'周四'!$R$2&amp;")","")&amp;IF('周五'!J16&lt;&gt;0,'周五'!J16&amp;"("&amp;'周五'!$Q$2&amp;"."&amp;'周五'!$R$2&amp;")","")</f>
      </c>
      <c r="K16" s="30">
        <f>'周日'!K16+'周一'!K16+'周二'!K16+'周三'!K16+'周四'!K16+'周五'!K16</f>
        <v>0</v>
      </c>
      <c r="L16" s="17">
        <f>IF('周日'!L16&lt;&gt;0,'周日'!L16&amp;"("&amp;'周日'!$Q$2&amp;"."&amp;'周日'!$R$2&amp;")","")&amp;IF('周一'!L16&lt;&gt;0,'周一'!L16&amp;"("&amp;'周一'!$Q$2&amp;"."&amp;'周一'!$R$2&amp;")","")&amp;IF('周二'!L16&lt;&gt;0,'周二'!L16&amp;"("&amp;'周二'!$Q$2&amp;"."&amp;'周二'!$R$2&amp;")","")&amp;IF('周三'!L16&lt;&gt;0,'周三'!L16&amp;"("&amp;'周三'!$Q$2&amp;"."&amp;'周三'!$R$2&amp;")","")&amp;IF('周四'!L16&lt;&gt;0,'周四'!L16&amp;"("&amp;'周四'!$Q$2&amp;"."&amp;'周四'!$R$2&amp;")","")&amp;IF('周五'!L16&lt;&gt;0,'周五'!L16&amp;"("&amp;'周五'!$Q$2&amp;"."&amp;'周五'!$R$2&amp;")","")</f>
      </c>
      <c r="M16" s="31">
        <f t="shared" si="1"/>
        <v>0</v>
      </c>
      <c r="N16" s="16">
        <f>'周日'!N16+'周一'!N16+'周二'!N16+'周三'!N16+'周四'!N16+'周五'!N16</f>
        <v>0</v>
      </c>
      <c r="O16" s="32">
        <f>IF('周日'!O16="","",'周日'!O16&amp;"("&amp;'周日'!$Q$2&amp;"."&amp;'周日'!$R$2&amp;")")&amp;IF('周一'!O16="","",'周一'!O16&amp;"("&amp;'周一'!$Q$2&amp;"."&amp;'周一'!$R$2&amp;")")&amp;IF('周二'!O16="","",'周二'!O16&amp;"("&amp;'周二'!$Q$2&amp;"."&amp;'周二'!$R$2&amp;")")&amp;IF('周三'!O16="","",'周三'!O16&amp;"("&amp;'周三'!$Q$2&amp;"."&amp;'周三'!$R$2&amp;")")&amp;IF('周四'!O16="","",'周四'!O16&amp;"("&amp;'周四'!$Q$2&amp;"."&amp;'周四'!$R$2&amp;")")&amp;IF('周五'!O16="","",'周五'!O16&amp;"("&amp;'周五'!$Q$2&amp;"."&amp;'周五'!$R$2&amp;")")</f>
      </c>
      <c r="P16" s="16">
        <f>'周日'!P16+'周一'!P16+'周二'!P16+'周三'!P16+'周四'!P16+'周五'!P16</f>
        <v>0</v>
      </c>
      <c r="Q16" s="32">
        <f>IF('周日'!Q16&lt;&gt;0,'周日'!Q16&amp;"("&amp;'周日'!$Q$2&amp;"."&amp;'周日'!$R$2&amp;")","")&amp;IF('周一'!Q16&lt;&gt;0,'周一'!Q16&amp;"("&amp;'周一'!$Q$2&amp;"."&amp;'周一'!$R$2&amp;")","")&amp;IF('周二'!Q16&lt;&gt;0,'周二'!Q16&amp;"("&amp;'周二'!$Q$2&amp;"."&amp;'周二'!$R$2&amp;")","")&amp;IF('周三'!Q16&lt;&gt;0,'周三'!Q16&amp;"("&amp;'周三'!$Q$2&amp;"."&amp;'周三'!$R$2&amp;")","")&amp;IF('周四'!Q16&lt;&gt;0,'周四'!Q16&amp;"("&amp;'周四'!$Q$2&amp;"."&amp;'周四'!$R$2&amp;")","")&amp;IF('周五'!Q16&lt;&gt;0,'周五'!Q16&amp;"("&amp;'周五'!$Q$2&amp;"."&amp;'周五'!$R$2&amp;")","")</f>
      </c>
    </row>
    <row r="17" spans="1:17" ht="14.25">
      <c r="A17" s="11" t="s">
        <v>40</v>
      </c>
      <c r="B17" s="12">
        <f>'周日'!B17+'周一'!B17+'周二'!B17+'周三'!B17+'周四'!B17+'周五'!B17</f>
        <v>0</v>
      </c>
      <c r="C17" s="13">
        <f>IF('周日'!C17&lt;&gt;0,'周日'!C17&amp;"("&amp;'周日'!$Q$2&amp;"."&amp;'周日'!$R$2&amp;")","")&amp;IF('周一'!C17&lt;&gt;0,'周一'!C17&amp;"("&amp;'周一'!$Q$2&amp;"."&amp;'周一'!$R$2&amp;")","")&amp;IF('周二'!C17&lt;&gt;0,'周二'!C17&amp;"("&amp;'周二'!$Q$2&amp;"."&amp;'周二'!$R$2&amp;")","")&amp;IF('周三'!C17&lt;&gt;0,'周三'!C17&amp;"("&amp;'周三'!$Q$2&amp;"."&amp;'周三'!$R$2&amp;")","")&amp;IF('周四'!C17&lt;&gt;0,'周四'!C17&amp;"("&amp;'周四'!$Q$2&amp;"."&amp;'周四'!$R$2&amp;")","")&amp;IF('周五'!C17&lt;&gt;0,'周五'!C17&amp;"("&amp;'周五'!$Q$2&amp;"."&amp;'周五'!$R$2&amp;")","")</f>
      </c>
      <c r="D17" s="14">
        <f>'周日'!D17+'周一'!D17+'周二'!D17+'周三'!D17+'周四'!D17+'周五'!D17</f>
        <v>0</v>
      </c>
      <c r="E17" s="13">
        <f>IF('周日'!E17&lt;&gt;0,'周日'!E17&amp;"("&amp;'周日'!$Q$2&amp;"."&amp;'周日'!$R$2&amp;")","")&amp;IF('周一'!E17&lt;&gt;0,'周一'!E17&amp;"("&amp;'周一'!$Q$2&amp;"."&amp;'周一'!$R$2&amp;")","")&amp;IF('周二'!E17&lt;&gt;0,'周二'!E17&amp;"("&amp;'周二'!$Q$2&amp;"."&amp;'周二'!$R$2&amp;")","")&amp;IF('周三'!E17&lt;&gt;0,'周三'!E17&amp;"("&amp;'周三'!$Q$2&amp;"."&amp;'周三'!$R$2&amp;")","")&amp;IF('周四'!E17&lt;&gt;0,'周四'!E17&amp;"("&amp;'周四'!$Q$2&amp;"."&amp;'周四'!$R$2&amp;")","")&amp;IF('周五'!E17&lt;&gt;0,'周五'!E17&amp;"("&amp;'周五'!$Q$2&amp;"."&amp;'周五'!$R$2&amp;")","")</f>
      </c>
      <c r="F17" s="15">
        <f t="shared" si="0"/>
        <v>0</v>
      </c>
      <c r="G17" s="16">
        <f>'周日'!G17+'周一'!G17+'周二'!G17+'周三'!G17+'周四'!G17+'周五'!G17</f>
        <v>0</v>
      </c>
      <c r="H17" s="17">
        <f>IF('周日'!H17&lt;&gt;0,'周日'!H17&amp;"("&amp;'周日'!$Q$2&amp;"."&amp;'周日'!$R$2&amp;")","")&amp;IF('周一'!H17&lt;&gt;0,'周一'!H17&amp;"("&amp;'周一'!$Q$2&amp;"."&amp;'周一'!$R$2&amp;")","")&amp;IF('周二'!H17&lt;&gt;0,'周二'!H17&amp;"("&amp;'周二'!$Q$2&amp;"."&amp;'周二'!$R$2&amp;")","")&amp;IF('周三'!H17&lt;&gt;0,'周三'!H17&amp;"("&amp;'周三'!$Q$2&amp;"."&amp;'周三'!$R$2&amp;")","")&amp;IF('周四'!H17&lt;&gt;0,'周四'!H17&amp;"("&amp;'周四'!$Q$2&amp;"."&amp;'周四'!$R$2&amp;")","")&amp;IF('周五'!H17&lt;&gt;0,'周五'!H17&amp;"("&amp;'周五'!$Q$2&amp;"."&amp;'周五'!$R$2&amp;")","")</f>
      </c>
      <c r="I17" s="30">
        <f>'周日'!I17+'周一'!I17+'周二'!I17+'周三'!I17+'周四'!I17+'周五'!I17</f>
        <v>0</v>
      </c>
      <c r="J17" s="17">
        <f>IF('周日'!J17&lt;&gt;0,'周日'!J17&amp;"("&amp;'周日'!$Q$2&amp;"."&amp;'周日'!$R$2&amp;")","")&amp;IF('周一'!J17&lt;&gt;0,'周一'!J17&amp;"("&amp;'周一'!$Q$2&amp;"."&amp;'周一'!$R$2&amp;")","")&amp;IF('周二'!J17&lt;&gt;0,'周二'!J17&amp;"("&amp;'周二'!$Q$2&amp;"."&amp;'周二'!$R$2&amp;")","")&amp;IF('周三'!J17&lt;&gt;0,'周三'!J17&amp;"("&amp;'周三'!$Q$2&amp;"."&amp;'周三'!$R$2&amp;")","")&amp;IF('周四'!J17&lt;&gt;0,'周四'!J17&amp;"("&amp;'周四'!$Q$2&amp;"."&amp;'周四'!$R$2&amp;")","")&amp;IF('周五'!J17&lt;&gt;0,'周五'!J17&amp;"("&amp;'周五'!$Q$2&amp;"."&amp;'周五'!$R$2&amp;")","")</f>
      </c>
      <c r="K17" s="30">
        <f>'周日'!K17+'周一'!K17+'周二'!K17+'周三'!K17+'周四'!K17+'周五'!K17</f>
        <v>0</v>
      </c>
      <c r="L17" s="17">
        <f>IF('周日'!L17&lt;&gt;0,'周日'!L17&amp;"("&amp;'周日'!$Q$2&amp;"."&amp;'周日'!$R$2&amp;")","")&amp;IF('周一'!L17&lt;&gt;0,'周一'!L17&amp;"("&amp;'周一'!$Q$2&amp;"."&amp;'周一'!$R$2&amp;")","")&amp;IF('周二'!L17&lt;&gt;0,'周二'!L17&amp;"("&amp;'周二'!$Q$2&amp;"."&amp;'周二'!$R$2&amp;")","")&amp;IF('周三'!L17&lt;&gt;0,'周三'!L17&amp;"("&amp;'周三'!$Q$2&amp;"."&amp;'周三'!$R$2&amp;")","")&amp;IF('周四'!L17&lt;&gt;0,'周四'!L17&amp;"("&amp;'周四'!$Q$2&amp;"."&amp;'周四'!$R$2&amp;")","")&amp;IF('周五'!L17&lt;&gt;0,'周五'!L17&amp;"("&amp;'周五'!$Q$2&amp;"."&amp;'周五'!$R$2&amp;")","")</f>
      </c>
      <c r="M17" s="31">
        <f t="shared" si="1"/>
        <v>0</v>
      </c>
      <c r="N17" s="16">
        <f>'周日'!N17+'周一'!N17+'周二'!N17+'周三'!N17+'周四'!N17+'周五'!N17</f>
        <v>0</v>
      </c>
      <c r="O17" s="32">
        <f>IF('周日'!O17="","",'周日'!O17&amp;"("&amp;'周日'!$Q$2&amp;"."&amp;'周日'!$R$2&amp;")")&amp;IF('周一'!O17="","",'周一'!O17&amp;"("&amp;'周一'!$Q$2&amp;"."&amp;'周一'!$R$2&amp;")")&amp;IF('周二'!O17="","",'周二'!O17&amp;"("&amp;'周二'!$Q$2&amp;"."&amp;'周二'!$R$2&amp;")")&amp;IF('周三'!O17="","",'周三'!O17&amp;"("&amp;'周三'!$Q$2&amp;"."&amp;'周三'!$R$2&amp;")")&amp;IF('周四'!O17="","",'周四'!O17&amp;"("&amp;'周四'!$Q$2&amp;"."&amp;'周四'!$R$2&amp;")")&amp;IF('周五'!O17="","",'周五'!O17&amp;"("&amp;'周五'!$Q$2&amp;"."&amp;'周五'!$R$2&amp;")")</f>
      </c>
      <c r="P17" s="16">
        <f>'周日'!P17+'周一'!P17+'周二'!P17+'周三'!P17+'周四'!P17+'周五'!P17</f>
        <v>0</v>
      </c>
      <c r="Q17" s="32">
        <f>IF('周日'!Q17&lt;&gt;0,'周日'!Q17&amp;"("&amp;'周日'!$Q$2&amp;"."&amp;'周日'!$R$2&amp;")","")&amp;IF('周一'!Q17&lt;&gt;0,'周一'!Q17&amp;"("&amp;'周一'!$Q$2&amp;"."&amp;'周一'!$R$2&amp;")","")&amp;IF('周二'!Q17&lt;&gt;0,'周二'!Q17&amp;"("&amp;'周二'!$Q$2&amp;"."&amp;'周二'!$R$2&amp;")","")&amp;IF('周三'!Q17&lt;&gt;0,'周三'!Q17&amp;"("&amp;'周三'!$Q$2&amp;"."&amp;'周三'!$R$2&amp;")","")&amp;IF('周四'!Q17&lt;&gt;0,'周四'!Q17&amp;"("&amp;'周四'!$Q$2&amp;"."&amp;'周四'!$R$2&amp;")","")&amp;IF('周五'!Q17&lt;&gt;0,'周五'!Q17&amp;"("&amp;'周五'!$Q$2&amp;"."&amp;'周五'!$R$2&amp;")","")</f>
      </c>
    </row>
    <row r="18" spans="1:17" ht="14.25">
      <c r="A18" s="11" t="s">
        <v>41</v>
      </c>
      <c r="B18" s="12">
        <f>'周日'!B18+'周一'!B18+'周二'!B18+'周三'!B18+'周四'!B18+'周五'!B18</f>
        <v>0</v>
      </c>
      <c r="C18" s="13">
        <f>IF('周日'!C18&lt;&gt;0,'周日'!C18&amp;"("&amp;'周日'!$Q$2&amp;"."&amp;'周日'!$R$2&amp;")","")&amp;IF('周一'!C18&lt;&gt;0,'周一'!C18&amp;"("&amp;'周一'!$Q$2&amp;"."&amp;'周一'!$R$2&amp;")","")&amp;IF('周二'!C18&lt;&gt;0,'周二'!C18&amp;"("&amp;'周二'!$Q$2&amp;"."&amp;'周二'!$R$2&amp;")","")&amp;IF('周三'!C18&lt;&gt;0,'周三'!C18&amp;"("&amp;'周三'!$Q$2&amp;"."&amp;'周三'!$R$2&amp;")","")&amp;IF('周四'!C18&lt;&gt;0,'周四'!C18&amp;"("&amp;'周四'!$Q$2&amp;"."&amp;'周四'!$R$2&amp;")","")&amp;IF('周五'!C18&lt;&gt;0,'周五'!C18&amp;"("&amp;'周五'!$Q$2&amp;"."&amp;'周五'!$R$2&amp;")","")</f>
      </c>
      <c r="D18" s="14">
        <f>'周日'!D18+'周一'!D18+'周二'!D18+'周三'!D18+'周四'!D18+'周五'!D18</f>
        <v>0</v>
      </c>
      <c r="E18" s="13">
        <f>IF('周日'!E18&lt;&gt;0,'周日'!E18&amp;"("&amp;'周日'!$Q$2&amp;"."&amp;'周日'!$R$2&amp;")","")&amp;IF('周一'!E18&lt;&gt;0,'周一'!E18&amp;"("&amp;'周一'!$Q$2&amp;"."&amp;'周一'!$R$2&amp;")","")&amp;IF('周二'!E18&lt;&gt;0,'周二'!E18&amp;"("&amp;'周二'!$Q$2&amp;"."&amp;'周二'!$R$2&amp;")","")&amp;IF('周三'!E18&lt;&gt;0,'周三'!E18&amp;"("&amp;'周三'!$Q$2&amp;"."&amp;'周三'!$R$2&amp;")","")&amp;IF('周四'!E18&lt;&gt;0,'周四'!E18&amp;"("&amp;'周四'!$Q$2&amp;"."&amp;'周四'!$R$2&amp;")","")&amp;IF('周五'!E18&lt;&gt;0,'周五'!E18&amp;"("&amp;'周五'!$Q$2&amp;"."&amp;'周五'!$R$2&amp;")","")</f>
      </c>
      <c r="F18" s="15">
        <f t="shared" si="0"/>
        <v>0</v>
      </c>
      <c r="G18" s="16">
        <f>'周日'!G18+'周一'!G18+'周二'!G18+'周三'!G18+'周四'!G18+'周五'!G18</f>
        <v>0</v>
      </c>
      <c r="H18" s="17">
        <f>IF('周日'!H18&lt;&gt;0,'周日'!H18&amp;"("&amp;'周日'!$Q$2&amp;"."&amp;'周日'!$R$2&amp;")","")&amp;IF('周一'!H18&lt;&gt;0,'周一'!H18&amp;"("&amp;'周一'!$Q$2&amp;"."&amp;'周一'!$R$2&amp;")","")&amp;IF('周二'!H18&lt;&gt;0,'周二'!H18&amp;"("&amp;'周二'!$Q$2&amp;"."&amp;'周二'!$R$2&amp;")","")&amp;IF('周三'!H18&lt;&gt;0,'周三'!H18&amp;"("&amp;'周三'!$Q$2&amp;"."&amp;'周三'!$R$2&amp;")","")&amp;IF('周四'!H18&lt;&gt;0,'周四'!H18&amp;"("&amp;'周四'!$Q$2&amp;"."&amp;'周四'!$R$2&amp;")","")&amp;IF('周五'!H18&lt;&gt;0,'周五'!H18&amp;"("&amp;'周五'!$Q$2&amp;"."&amp;'周五'!$R$2&amp;")","")</f>
      </c>
      <c r="I18" s="30">
        <f>'周日'!I18+'周一'!I18+'周二'!I18+'周三'!I18+'周四'!I18+'周五'!I18</f>
        <v>0</v>
      </c>
      <c r="J18" s="17">
        <f>IF('周日'!J18&lt;&gt;0,'周日'!J18&amp;"("&amp;'周日'!$Q$2&amp;"."&amp;'周日'!$R$2&amp;")","")&amp;IF('周一'!J18&lt;&gt;0,'周一'!J18&amp;"("&amp;'周一'!$Q$2&amp;"."&amp;'周一'!$R$2&amp;")","")&amp;IF('周二'!J18&lt;&gt;0,'周二'!J18&amp;"("&amp;'周二'!$Q$2&amp;"."&amp;'周二'!$R$2&amp;")","")&amp;IF('周三'!J18&lt;&gt;0,'周三'!J18&amp;"("&amp;'周三'!$Q$2&amp;"."&amp;'周三'!$R$2&amp;")","")&amp;IF('周四'!J18&lt;&gt;0,'周四'!J18&amp;"("&amp;'周四'!$Q$2&amp;"."&amp;'周四'!$R$2&amp;")","")&amp;IF('周五'!J18&lt;&gt;0,'周五'!J18&amp;"("&amp;'周五'!$Q$2&amp;"."&amp;'周五'!$R$2&amp;")","")</f>
      </c>
      <c r="K18" s="30">
        <f>'周日'!K18+'周一'!K18+'周二'!K18+'周三'!K18+'周四'!K18+'周五'!K18</f>
        <v>0</v>
      </c>
      <c r="L18" s="17">
        <f>IF('周日'!L18&lt;&gt;0,'周日'!L18&amp;"("&amp;'周日'!$Q$2&amp;"."&amp;'周日'!$R$2&amp;")","")&amp;IF('周一'!L18&lt;&gt;0,'周一'!L18&amp;"("&amp;'周一'!$Q$2&amp;"."&amp;'周一'!$R$2&amp;")","")&amp;IF('周二'!L18&lt;&gt;0,'周二'!L18&amp;"("&amp;'周二'!$Q$2&amp;"."&amp;'周二'!$R$2&amp;")","")&amp;IF('周三'!L18&lt;&gt;0,'周三'!L18&amp;"("&amp;'周三'!$Q$2&amp;"."&amp;'周三'!$R$2&amp;")","")&amp;IF('周四'!L18&lt;&gt;0,'周四'!L18&amp;"("&amp;'周四'!$Q$2&amp;"."&amp;'周四'!$R$2&amp;")","")&amp;IF('周五'!L18&lt;&gt;0,'周五'!L18&amp;"("&amp;'周五'!$Q$2&amp;"."&amp;'周五'!$R$2&amp;")","")</f>
      </c>
      <c r="M18" s="31">
        <f t="shared" si="1"/>
        <v>0</v>
      </c>
      <c r="N18" s="16">
        <f>'周日'!N18+'周一'!N18+'周二'!N18+'周三'!N18+'周四'!N18+'周五'!N18</f>
        <v>0</v>
      </c>
      <c r="O18" s="32">
        <f>IF('周日'!O18="","",'周日'!O18&amp;"("&amp;'周日'!$Q$2&amp;"."&amp;'周日'!$R$2&amp;")")&amp;IF('周一'!O18="","",'周一'!O18&amp;"("&amp;'周一'!$Q$2&amp;"."&amp;'周一'!$R$2&amp;")")&amp;IF('周二'!O18="","",'周二'!O18&amp;"("&amp;'周二'!$Q$2&amp;"."&amp;'周二'!$R$2&amp;")")&amp;IF('周三'!O18="","",'周三'!O18&amp;"("&amp;'周三'!$Q$2&amp;"."&amp;'周三'!$R$2&amp;")")&amp;IF('周四'!O18="","",'周四'!O18&amp;"("&amp;'周四'!$Q$2&amp;"."&amp;'周四'!$R$2&amp;")")&amp;IF('周五'!O18="","",'周五'!O18&amp;"("&amp;'周五'!$Q$2&amp;"."&amp;'周五'!$R$2&amp;")")</f>
      </c>
      <c r="P18" s="16">
        <f>'周日'!P18+'周一'!P18+'周二'!P18+'周三'!P18+'周四'!P18+'周五'!P18</f>
        <v>0</v>
      </c>
      <c r="Q18" s="32">
        <f>IF('周日'!Q18&lt;&gt;0,'周日'!Q18&amp;"("&amp;'周日'!$Q$2&amp;"."&amp;'周日'!$R$2&amp;")","")&amp;IF('周一'!Q18&lt;&gt;0,'周一'!Q18&amp;"("&amp;'周一'!$Q$2&amp;"."&amp;'周一'!$R$2&amp;")","")&amp;IF('周二'!Q18&lt;&gt;0,'周二'!Q18&amp;"("&amp;'周二'!$Q$2&amp;"."&amp;'周二'!$R$2&amp;")","")&amp;IF('周三'!Q18&lt;&gt;0,'周三'!Q18&amp;"("&amp;'周三'!$Q$2&amp;"."&amp;'周三'!$R$2&amp;")","")&amp;IF('周四'!Q18&lt;&gt;0,'周四'!Q18&amp;"("&amp;'周四'!$Q$2&amp;"."&amp;'周四'!$R$2&amp;")","")&amp;IF('周五'!Q18&lt;&gt;0,'周五'!Q18&amp;"("&amp;'周五'!$Q$2&amp;"."&amp;'周五'!$R$2&amp;")","")</f>
      </c>
    </row>
    <row r="19" spans="1:17" ht="14.25">
      <c r="A19" s="11" t="s">
        <v>42</v>
      </c>
      <c r="B19" s="12">
        <f>'周日'!B19+'周一'!B19+'周二'!B19+'周三'!B19+'周四'!B19+'周五'!B19</f>
        <v>0</v>
      </c>
      <c r="C19" s="13">
        <f>IF('周日'!C19&lt;&gt;0,'周日'!C19&amp;"("&amp;'周日'!$Q$2&amp;"."&amp;'周日'!$R$2&amp;")","")&amp;IF('周一'!C19&lt;&gt;0,'周一'!C19&amp;"("&amp;'周一'!$Q$2&amp;"."&amp;'周一'!$R$2&amp;")","")&amp;IF('周二'!C19&lt;&gt;0,'周二'!C19&amp;"("&amp;'周二'!$Q$2&amp;"."&amp;'周二'!$R$2&amp;")","")&amp;IF('周三'!C19&lt;&gt;0,'周三'!C19&amp;"("&amp;'周三'!$Q$2&amp;"."&amp;'周三'!$R$2&amp;")","")&amp;IF('周四'!C19&lt;&gt;0,'周四'!C19&amp;"("&amp;'周四'!$Q$2&amp;"."&amp;'周四'!$R$2&amp;")","")&amp;IF('周五'!C19&lt;&gt;0,'周五'!C19&amp;"("&amp;'周五'!$Q$2&amp;"."&amp;'周五'!$R$2&amp;")","")</f>
      </c>
      <c r="D19" s="14">
        <f>'周日'!D19+'周一'!D19+'周二'!D19+'周三'!D19+'周四'!D19+'周五'!D19</f>
        <v>0</v>
      </c>
      <c r="E19" s="13">
        <f>IF('周日'!E19&lt;&gt;0,'周日'!E19&amp;"("&amp;'周日'!$Q$2&amp;"."&amp;'周日'!$R$2&amp;")","")&amp;IF('周一'!E19&lt;&gt;0,'周一'!E19&amp;"("&amp;'周一'!$Q$2&amp;"."&amp;'周一'!$R$2&amp;")","")&amp;IF('周二'!E19&lt;&gt;0,'周二'!E19&amp;"("&amp;'周二'!$Q$2&amp;"."&amp;'周二'!$R$2&amp;")","")&amp;IF('周三'!E19&lt;&gt;0,'周三'!E19&amp;"("&amp;'周三'!$Q$2&amp;"."&amp;'周三'!$R$2&amp;")","")&amp;IF('周四'!E19&lt;&gt;0,'周四'!E19&amp;"("&amp;'周四'!$Q$2&amp;"."&amp;'周四'!$R$2&amp;")","")&amp;IF('周五'!E19&lt;&gt;0,'周五'!E19&amp;"("&amp;'周五'!$Q$2&amp;"."&amp;'周五'!$R$2&amp;")","")</f>
      </c>
      <c r="F19" s="15">
        <f t="shared" si="0"/>
        <v>0</v>
      </c>
      <c r="G19" s="16">
        <f>'周日'!G19+'周一'!G19+'周二'!G19+'周三'!G19+'周四'!G19+'周五'!G19</f>
        <v>0</v>
      </c>
      <c r="H19" s="17">
        <f>IF('周日'!H19&lt;&gt;0,'周日'!H19&amp;"("&amp;'周日'!$Q$2&amp;"."&amp;'周日'!$R$2&amp;")","")&amp;IF('周一'!H19&lt;&gt;0,'周一'!H19&amp;"("&amp;'周一'!$Q$2&amp;"."&amp;'周一'!$R$2&amp;")","")&amp;IF('周二'!H19&lt;&gt;0,'周二'!H19&amp;"("&amp;'周二'!$Q$2&amp;"."&amp;'周二'!$R$2&amp;")","")&amp;IF('周三'!H19&lt;&gt;0,'周三'!H19&amp;"("&amp;'周三'!$Q$2&amp;"."&amp;'周三'!$R$2&amp;")","")&amp;IF('周四'!H19&lt;&gt;0,'周四'!H19&amp;"("&amp;'周四'!$Q$2&amp;"."&amp;'周四'!$R$2&amp;")","")&amp;IF('周五'!H19&lt;&gt;0,'周五'!H19&amp;"("&amp;'周五'!$Q$2&amp;"."&amp;'周五'!$R$2&amp;")","")</f>
      </c>
      <c r="I19" s="30">
        <f>'周日'!I19+'周一'!I19+'周二'!I19+'周三'!I19+'周四'!I19+'周五'!I19</f>
        <v>0</v>
      </c>
      <c r="J19" s="17">
        <f>IF('周日'!J19&lt;&gt;0,'周日'!J19&amp;"("&amp;'周日'!$Q$2&amp;"."&amp;'周日'!$R$2&amp;")","")&amp;IF('周一'!J19&lt;&gt;0,'周一'!J19&amp;"("&amp;'周一'!$Q$2&amp;"."&amp;'周一'!$R$2&amp;")","")&amp;IF('周二'!J19&lt;&gt;0,'周二'!J19&amp;"("&amp;'周二'!$Q$2&amp;"."&amp;'周二'!$R$2&amp;")","")&amp;IF('周三'!J19&lt;&gt;0,'周三'!J19&amp;"("&amp;'周三'!$Q$2&amp;"."&amp;'周三'!$R$2&amp;")","")&amp;IF('周四'!J19&lt;&gt;0,'周四'!J19&amp;"("&amp;'周四'!$Q$2&amp;"."&amp;'周四'!$R$2&amp;")","")&amp;IF('周五'!J19&lt;&gt;0,'周五'!J19&amp;"("&amp;'周五'!$Q$2&amp;"."&amp;'周五'!$R$2&amp;")","")</f>
      </c>
      <c r="K19" s="30">
        <f>'周日'!K19+'周一'!K19+'周二'!K19+'周三'!K19+'周四'!K19+'周五'!K19</f>
        <v>0</v>
      </c>
      <c r="L19" s="17">
        <f>IF('周日'!L19&lt;&gt;0,'周日'!L19&amp;"("&amp;'周日'!$Q$2&amp;"."&amp;'周日'!$R$2&amp;")","")&amp;IF('周一'!L19&lt;&gt;0,'周一'!L19&amp;"("&amp;'周一'!$Q$2&amp;"."&amp;'周一'!$R$2&amp;")","")&amp;IF('周二'!L19&lt;&gt;0,'周二'!L19&amp;"("&amp;'周二'!$Q$2&amp;"."&amp;'周二'!$R$2&amp;")","")&amp;IF('周三'!L19&lt;&gt;0,'周三'!L19&amp;"("&amp;'周三'!$Q$2&amp;"."&amp;'周三'!$R$2&amp;")","")&amp;IF('周四'!L19&lt;&gt;0,'周四'!L19&amp;"("&amp;'周四'!$Q$2&amp;"."&amp;'周四'!$R$2&amp;")","")&amp;IF('周五'!L19&lt;&gt;0,'周五'!L19&amp;"("&amp;'周五'!$Q$2&amp;"."&amp;'周五'!$R$2&amp;")","")</f>
      </c>
      <c r="M19" s="31">
        <f t="shared" si="1"/>
        <v>0</v>
      </c>
      <c r="N19" s="16">
        <f>'周日'!N19+'周一'!N19+'周二'!N19+'周三'!N19+'周四'!N19+'周五'!N19</f>
        <v>0</v>
      </c>
      <c r="O19" s="32">
        <f>IF('周日'!O19="","",'周日'!O19&amp;"("&amp;'周日'!$Q$2&amp;"."&amp;'周日'!$R$2&amp;")")&amp;IF('周一'!O19="","",'周一'!O19&amp;"("&amp;'周一'!$Q$2&amp;"."&amp;'周一'!$R$2&amp;")")&amp;IF('周二'!O19="","",'周二'!O19&amp;"("&amp;'周二'!$Q$2&amp;"."&amp;'周二'!$R$2&amp;")")&amp;IF('周三'!O19="","",'周三'!O19&amp;"("&amp;'周三'!$Q$2&amp;"."&amp;'周三'!$R$2&amp;")")&amp;IF('周四'!O19="","",'周四'!O19&amp;"("&amp;'周四'!$Q$2&amp;"."&amp;'周四'!$R$2&amp;")")&amp;IF('周五'!O19="","",'周五'!O19&amp;"("&amp;'周五'!$Q$2&amp;"."&amp;'周五'!$R$2&amp;")")</f>
      </c>
      <c r="P19" s="16">
        <f>'周日'!P19+'周一'!P19+'周二'!P19+'周三'!P19+'周四'!P19+'周五'!P19</f>
        <v>0</v>
      </c>
      <c r="Q19" s="32">
        <f>IF('周日'!Q19&lt;&gt;0,'周日'!Q19&amp;"("&amp;'周日'!$Q$2&amp;"."&amp;'周日'!$R$2&amp;")","")&amp;IF('周一'!Q19&lt;&gt;0,'周一'!Q19&amp;"("&amp;'周一'!$Q$2&amp;"."&amp;'周一'!$R$2&amp;")","")&amp;IF('周二'!Q19&lt;&gt;0,'周二'!Q19&amp;"("&amp;'周二'!$Q$2&amp;"."&amp;'周二'!$R$2&amp;")","")&amp;IF('周三'!Q19&lt;&gt;0,'周三'!Q19&amp;"("&amp;'周三'!$Q$2&amp;"."&amp;'周三'!$R$2&amp;")","")&amp;IF('周四'!Q19&lt;&gt;0,'周四'!Q19&amp;"("&amp;'周四'!$Q$2&amp;"."&amp;'周四'!$R$2&amp;")","")&amp;IF('周五'!Q19&lt;&gt;0,'周五'!Q19&amp;"("&amp;'周五'!$Q$2&amp;"."&amp;'周五'!$R$2&amp;")","")</f>
      </c>
    </row>
    <row r="20" spans="1:17" ht="14.25">
      <c r="A20" s="11" t="s">
        <v>43</v>
      </c>
      <c r="B20" s="12">
        <f>'周日'!B20+'周一'!B20+'周二'!B20+'周三'!B20+'周四'!B20+'周五'!B20</f>
        <v>-2</v>
      </c>
      <c r="C20" s="13" t="str">
        <f>IF('周日'!C20&lt;&gt;0,'周日'!C20&amp;"("&amp;'周日'!$Q$2&amp;"."&amp;'周日'!$R$2&amp;")","")&amp;IF('周一'!C20&lt;&gt;0,'周一'!C20&amp;"("&amp;'周一'!$Q$2&amp;"."&amp;'周一'!$R$2&amp;")","")&amp;IF('周二'!C20&lt;&gt;0,'周二'!C20&amp;"("&amp;'周二'!$Q$2&amp;"."&amp;'周二'!$R$2&amp;")","")&amp;IF('周三'!C20&lt;&gt;0,'周三'!C20&amp;"("&amp;'周三'!$Q$2&amp;"."&amp;'周三'!$R$2&amp;")","")&amp;IF('周四'!C20&lt;&gt;0,'周四'!C20&amp;"("&amp;'周四'!$Q$2&amp;"."&amp;'周四'!$R$2&amp;")","")&amp;IF('周五'!C20&lt;&gt;0,'周五'!C20&amp;"("&amp;'周五'!$Q$2&amp;"."&amp;'周五'!$R$2&amp;")","")</f>
        <v>旷课：2人(12.22)</v>
      </c>
      <c r="D20" s="14">
        <f>'周日'!D20+'周一'!D20+'周二'!D20+'周三'!D20+'周四'!D20+'周五'!D20</f>
        <v>0</v>
      </c>
      <c r="E20" s="13">
        <f>IF('周日'!E20&lt;&gt;0,'周日'!E20&amp;"("&amp;'周日'!$Q$2&amp;"."&amp;'周日'!$R$2&amp;")","")&amp;IF('周一'!E20&lt;&gt;0,'周一'!E20&amp;"("&amp;'周一'!$Q$2&amp;"."&amp;'周一'!$R$2&amp;")","")&amp;IF('周二'!E20&lt;&gt;0,'周二'!E20&amp;"("&amp;'周二'!$Q$2&amp;"."&amp;'周二'!$R$2&amp;")","")&amp;IF('周三'!E20&lt;&gt;0,'周三'!E20&amp;"("&amp;'周三'!$Q$2&amp;"."&amp;'周三'!$R$2&amp;")","")&amp;IF('周四'!E20&lt;&gt;0,'周四'!E20&amp;"("&amp;'周四'!$Q$2&amp;"."&amp;'周四'!$R$2&amp;")","")&amp;IF('周五'!E20&lt;&gt;0,'周五'!E20&amp;"("&amp;'周五'!$Q$2&amp;"."&amp;'周五'!$R$2&amp;")","")</f>
      </c>
      <c r="F20" s="15">
        <f t="shared" si="0"/>
        <v>-2</v>
      </c>
      <c r="G20" s="16">
        <f>'周日'!G20+'周一'!G20+'周二'!G20+'周三'!G20+'周四'!G20+'周五'!G20</f>
        <v>0</v>
      </c>
      <c r="H20" s="17">
        <f>IF('周日'!H20&lt;&gt;0,'周日'!H20&amp;"("&amp;'周日'!$Q$2&amp;"."&amp;'周日'!$R$2&amp;")","")&amp;IF('周一'!H20&lt;&gt;0,'周一'!H20&amp;"("&amp;'周一'!$Q$2&amp;"."&amp;'周一'!$R$2&amp;")","")&amp;IF('周二'!H20&lt;&gt;0,'周二'!H20&amp;"("&amp;'周二'!$Q$2&amp;"."&amp;'周二'!$R$2&amp;")","")&amp;IF('周三'!H20&lt;&gt;0,'周三'!H20&amp;"("&amp;'周三'!$Q$2&amp;"."&amp;'周三'!$R$2&amp;")","")&amp;IF('周四'!H20&lt;&gt;0,'周四'!H20&amp;"("&amp;'周四'!$Q$2&amp;"."&amp;'周四'!$R$2&amp;")","")&amp;IF('周五'!H20&lt;&gt;0,'周五'!H20&amp;"("&amp;'周五'!$Q$2&amp;"."&amp;'周五'!$R$2&amp;")","")</f>
      </c>
      <c r="I20" s="30">
        <f>'周日'!I20+'周一'!I20+'周二'!I20+'周三'!I20+'周四'!I20+'周五'!I20</f>
        <v>0</v>
      </c>
      <c r="J20" s="17">
        <f>IF('周日'!J20&lt;&gt;0,'周日'!J20&amp;"("&amp;'周日'!$Q$2&amp;"."&amp;'周日'!$R$2&amp;")","")&amp;IF('周一'!J20&lt;&gt;0,'周一'!J20&amp;"("&amp;'周一'!$Q$2&amp;"."&amp;'周一'!$R$2&amp;")","")&amp;IF('周二'!J20&lt;&gt;0,'周二'!J20&amp;"("&amp;'周二'!$Q$2&amp;"."&amp;'周二'!$R$2&amp;")","")&amp;IF('周三'!J20&lt;&gt;0,'周三'!J20&amp;"("&amp;'周三'!$Q$2&amp;"."&amp;'周三'!$R$2&amp;")","")&amp;IF('周四'!J20&lt;&gt;0,'周四'!J20&amp;"("&amp;'周四'!$Q$2&amp;"."&amp;'周四'!$R$2&amp;")","")&amp;IF('周五'!J20&lt;&gt;0,'周五'!J20&amp;"("&amp;'周五'!$Q$2&amp;"."&amp;'周五'!$R$2&amp;")","")</f>
      </c>
      <c r="K20" s="30">
        <f>'周日'!K20+'周一'!K20+'周二'!K20+'周三'!K20+'周四'!K20+'周五'!K20</f>
        <v>0</v>
      </c>
      <c r="L20" s="17">
        <f>IF('周日'!L20&lt;&gt;0,'周日'!L20&amp;"("&amp;'周日'!$Q$2&amp;"."&amp;'周日'!$R$2&amp;")","")&amp;IF('周一'!L20&lt;&gt;0,'周一'!L20&amp;"("&amp;'周一'!$Q$2&amp;"."&amp;'周一'!$R$2&amp;")","")&amp;IF('周二'!L20&lt;&gt;0,'周二'!L20&amp;"("&amp;'周二'!$Q$2&amp;"."&amp;'周二'!$R$2&amp;")","")&amp;IF('周三'!L20&lt;&gt;0,'周三'!L20&amp;"("&amp;'周三'!$Q$2&amp;"."&amp;'周三'!$R$2&amp;")","")&amp;IF('周四'!L20&lt;&gt;0,'周四'!L20&amp;"("&amp;'周四'!$Q$2&amp;"."&amp;'周四'!$R$2&amp;")","")&amp;IF('周五'!L20&lt;&gt;0,'周五'!L20&amp;"("&amp;'周五'!$Q$2&amp;"."&amp;'周五'!$R$2&amp;")","")</f>
      </c>
      <c r="M20" s="31">
        <f t="shared" si="1"/>
        <v>0</v>
      </c>
      <c r="N20" s="16">
        <f>'周日'!N20+'周一'!N20+'周二'!N20+'周三'!N20+'周四'!N20+'周五'!N20</f>
        <v>0</v>
      </c>
      <c r="O20" s="32">
        <f>IF('周日'!O20="","",'周日'!O20&amp;"("&amp;'周日'!$Q$2&amp;"."&amp;'周日'!$R$2&amp;")")&amp;IF('周一'!O20="","",'周一'!O20&amp;"("&amp;'周一'!$Q$2&amp;"."&amp;'周一'!$R$2&amp;")")&amp;IF('周二'!O20="","",'周二'!O20&amp;"("&amp;'周二'!$Q$2&amp;"."&amp;'周二'!$R$2&amp;")")&amp;IF('周三'!O20="","",'周三'!O20&amp;"("&amp;'周三'!$Q$2&amp;"."&amp;'周三'!$R$2&amp;")")&amp;IF('周四'!O20="","",'周四'!O20&amp;"("&amp;'周四'!$Q$2&amp;"."&amp;'周四'!$R$2&amp;")")&amp;IF('周五'!O20="","",'周五'!O20&amp;"("&amp;'周五'!$Q$2&amp;"."&amp;'周五'!$R$2&amp;")")</f>
      </c>
      <c r="P20" s="16">
        <f>'周日'!P20+'周一'!P20+'周二'!P20+'周三'!P20+'周四'!P20+'周五'!P20</f>
        <v>0</v>
      </c>
      <c r="Q20" s="32">
        <f>IF('周日'!Q20&lt;&gt;0,'周日'!Q20&amp;"("&amp;'周日'!$Q$2&amp;"."&amp;'周日'!$R$2&amp;")","")&amp;IF('周一'!Q20&lt;&gt;0,'周一'!Q20&amp;"("&amp;'周一'!$Q$2&amp;"."&amp;'周一'!$R$2&amp;")","")&amp;IF('周二'!Q20&lt;&gt;0,'周二'!Q20&amp;"("&amp;'周二'!$Q$2&amp;"."&amp;'周二'!$R$2&amp;")","")&amp;IF('周三'!Q20&lt;&gt;0,'周三'!Q20&amp;"("&amp;'周三'!$Q$2&amp;"."&amp;'周三'!$R$2&amp;")","")&amp;IF('周四'!Q20&lt;&gt;0,'周四'!Q20&amp;"("&amp;'周四'!$Q$2&amp;"."&amp;'周四'!$R$2&amp;")","")&amp;IF('周五'!Q20&lt;&gt;0,'周五'!Q20&amp;"("&amp;'周五'!$Q$2&amp;"."&amp;'周五'!$R$2&amp;")","")</f>
      </c>
    </row>
    <row r="21" spans="1:17" ht="24">
      <c r="A21" s="11" t="s">
        <v>44</v>
      </c>
      <c r="B21" s="12">
        <f>'周日'!B21+'周一'!B21+'周二'!B21+'周三'!B21+'周四'!B21+'周五'!B21</f>
        <v>0</v>
      </c>
      <c r="C21" s="13">
        <f>IF('周日'!C21&lt;&gt;0,'周日'!C21&amp;"("&amp;'周日'!$Q$2&amp;"."&amp;'周日'!$R$2&amp;")","")&amp;IF('周一'!C21&lt;&gt;0,'周一'!C21&amp;"("&amp;'周一'!$Q$2&amp;"."&amp;'周一'!$R$2&amp;")","")&amp;IF('周二'!C21&lt;&gt;0,'周二'!C21&amp;"("&amp;'周二'!$Q$2&amp;"."&amp;'周二'!$R$2&amp;")","")&amp;IF('周三'!C21&lt;&gt;0,'周三'!C21&amp;"("&amp;'周三'!$Q$2&amp;"."&amp;'周三'!$R$2&amp;")","")&amp;IF('周四'!C21&lt;&gt;0,'周四'!C21&amp;"("&amp;'周四'!$Q$2&amp;"."&amp;'周四'!$R$2&amp;")","")&amp;IF('周五'!C21&lt;&gt;0,'周五'!C21&amp;"("&amp;'周五'!$Q$2&amp;"."&amp;'周五'!$R$2&amp;")","")</f>
      </c>
      <c r="D21" s="14">
        <f>'周日'!D21+'周一'!D21+'周二'!D21+'周三'!D21+'周四'!D21+'周五'!D21</f>
        <v>0</v>
      </c>
      <c r="E21" s="13">
        <f>IF('周日'!E21&lt;&gt;0,'周日'!E21&amp;"("&amp;'周日'!$Q$2&amp;"."&amp;'周日'!$R$2&amp;")","")&amp;IF('周一'!E21&lt;&gt;0,'周一'!E21&amp;"("&amp;'周一'!$Q$2&amp;"."&amp;'周一'!$R$2&amp;")","")&amp;IF('周二'!E21&lt;&gt;0,'周二'!E21&amp;"("&amp;'周二'!$Q$2&amp;"."&amp;'周二'!$R$2&amp;")","")&amp;IF('周三'!E21&lt;&gt;0,'周三'!E21&amp;"("&amp;'周三'!$Q$2&amp;"."&amp;'周三'!$R$2&amp;")","")&amp;IF('周四'!E21&lt;&gt;0,'周四'!E21&amp;"("&amp;'周四'!$Q$2&amp;"."&amp;'周四'!$R$2&amp;")","")&amp;IF('周五'!E21&lt;&gt;0,'周五'!E21&amp;"("&amp;'周五'!$Q$2&amp;"."&amp;'周五'!$R$2&amp;")","")</f>
      </c>
      <c r="F21" s="15">
        <f t="shared" si="0"/>
        <v>0</v>
      </c>
      <c r="G21" s="16">
        <f>'周日'!G21+'周一'!G21+'周二'!G21+'周三'!G21+'周四'!G21+'周五'!G21</f>
        <v>0</v>
      </c>
      <c r="H21" s="17">
        <f>IF('周日'!H21&lt;&gt;0,'周日'!H21&amp;"("&amp;'周日'!$Q$2&amp;"."&amp;'周日'!$R$2&amp;")","")&amp;IF('周一'!H21&lt;&gt;0,'周一'!H21&amp;"("&amp;'周一'!$Q$2&amp;"."&amp;'周一'!$R$2&amp;")","")&amp;IF('周二'!H21&lt;&gt;0,'周二'!H21&amp;"("&amp;'周二'!$Q$2&amp;"."&amp;'周二'!$R$2&amp;")","")&amp;IF('周三'!H21&lt;&gt;0,'周三'!H21&amp;"("&amp;'周三'!$Q$2&amp;"."&amp;'周三'!$R$2&amp;")","")&amp;IF('周四'!H21&lt;&gt;0,'周四'!H21&amp;"("&amp;'周四'!$Q$2&amp;"."&amp;'周四'!$R$2&amp;")","")&amp;IF('周五'!H21&lt;&gt;0,'周五'!H21&amp;"("&amp;'周五'!$Q$2&amp;"."&amp;'周五'!$R$2&amp;")","")</f>
      </c>
      <c r="I21" s="30">
        <f>'周日'!I21+'周一'!I21+'周二'!I21+'周三'!I21+'周四'!I21+'周五'!I21</f>
        <v>0</v>
      </c>
      <c r="J21" s="17">
        <f>IF('周日'!J21&lt;&gt;0,'周日'!J21&amp;"("&amp;'周日'!$Q$2&amp;"."&amp;'周日'!$R$2&amp;")","")&amp;IF('周一'!J21&lt;&gt;0,'周一'!J21&amp;"("&amp;'周一'!$Q$2&amp;"."&amp;'周一'!$R$2&amp;")","")&amp;IF('周二'!J21&lt;&gt;0,'周二'!J21&amp;"("&amp;'周二'!$Q$2&amp;"."&amp;'周二'!$R$2&amp;")","")&amp;IF('周三'!J21&lt;&gt;0,'周三'!J21&amp;"("&amp;'周三'!$Q$2&amp;"."&amp;'周三'!$R$2&amp;")","")&amp;IF('周四'!J21&lt;&gt;0,'周四'!J21&amp;"("&amp;'周四'!$Q$2&amp;"."&amp;'周四'!$R$2&amp;")","")&amp;IF('周五'!J21&lt;&gt;0,'周五'!J21&amp;"("&amp;'周五'!$Q$2&amp;"."&amp;'周五'!$R$2&amp;")","")</f>
      </c>
      <c r="K21" s="30">
        <f>'周日'!K21+'周一'!K21+'周二'!K21+'周三'!K21+'周四'!K21+'周五'!K21</f>
        <v>-55</v>
      </c>
      <c r="L21" s="17" t="str">
        <f>IF('周日'!L21&lt;&gt;0,'周日'!L21&amp;"("&amp;'周日'!$Q$2&amp;"."&amp;'周日'!$R$2&amp;")","")&amp;IF('周一'!L21&lt;&gt;0,'周一'!L21&amp;"("&amp;'周一'!$Q$2&amp;"."&amp;'周一'!$R$2&amp;")","")&amp;IF('周二'!L21&lt;&gt;0,'周二'!L21&amp;"("&amp;'周二'!$Q$2&amp;"."&amp;'周二'!$R$2&amp;")","")&amp;IF('周三'!L21&lt;&gt;0,'周三'!L21&amp;"("&amp;'周三'!$Q$2&amp;"."&amp;'周三'!$R$2&amp;")","")&amp;IF('周四'!L21&lt;&gt;0,'周四'!L21&amp;"("&amp;'周四'!$Q$2&amp;"."&amp;'周四'!$R$2&amp;")","")&amp;IF('周五'!L21&lt;&gt;0,'周五'!L21&amp;"("&amp;'周五'!$Q$2&amp;"."&amp;'周五'!$R$2&amp;")","")</f>
        <v>地面未打扫(12.22)下午未打扫(12.25)</v>
      </c>
      <c r="M21" s="31">
        <f t="shared" si="1"/>
        <v>-55</v>
      </c>
      <c r="N21" s="16">
        <f>'周日'!N21+'周一'!N21+'周二'!N21+'周三'!N21+'周四'!N21+'周五'!N21</f>
        <v>0</v>
      </c>
      <c r="O21" s="32">
        <f>IF('周日'!O21="","",'周日'!O21&amp;"("&amp;'周日'!$Q$2&amp;"."&amp;'周日'!$R$2&amp;")")&amp;IF('周一'!O21="","",'周一'!O21&amp;"("&amp;'周一'!$Q$2&amp;"."&amp;'周一'!$R$2&amp;")")&amp;IF('周二'!O21="","",'周二'!O21&amp;"("&amp;'周二'!$Q$2&amp;"."&amp;'周二'!$R$2&amp;")")&amp;IF('周三'!O21="","",'周三'!O21&amp;"("&amp;'周三'!$Q$2&amp;"."&amp;'周三'!$R$2&amp;")")&amp;IF('周四'!O21="","",'周四'!O21&amp;"("&amp;'周四'!$Q$2&amp;"."&amp;'周四'!$R$2&amp;")")&amp;IF('周五'!O21="","",'周五'!O21&amp;"("&amp;'周五'!$Q$2&amp;"."&amp;'周五'!$R$2&amp;")")</f>
      </c>
      <c r="P21" s="16">
        <f>'周日'!P21+'周一'!P21+'周二'!P21+'周三'!P21+'周四'!P21+'周五'!P21</f>
        <v>-1</v>
      </c>
      <c r="Q21" s="32" t="str">
        <f>IF('周日'!Q21&lt;&gt;0,'周日'!Q21&amp;"("&amp;'周日'!$Q$2&amp;"."&amp;'周日'!$R$2&amp;")","")&amp;IF('周一'!Q21&lt;&gt;0,'周一'!Q21&amp;"("&amp;'周一'!$Q$2&amp;"."&amp;'周一'!$R$2&amp;")","")&amp;IF('周二'!Q21&lt;&gt;0,'周二'!Q21&amp;"("&amp;'周二'!$Q$2&amp;"."&amp;'周二'!$R$2&amp;")","")&amp;IF('周三'!Q21&lt;&gt;0,'周三'!Q21&amp;"("&amp;'周三'!$Q$2&amp;"."&amp;'周三'!$R$2&amp;")","")&amp;IF('周四'!Q21&lt;&gt;0,'周四'!Q21&amp;"("&amp;'周四'!$Q$2&amp;"."&amp;'周四'!$R$2&amp;")","")&amp;IF('周五'!Q21&lt;&gt;0,'周五'!Q21&amp;"("&amp;'周五'!$Q$2&amp;"."&amp;'周五'!$R$2&amp;")","")</f>
        <v>元旦长跑未到：5人(12.26)</v>
      </c>
    </row>
    <row r="22" spans="1:17" ht="48">
      <c r="A22" s="11" t="s">
        <v>45</v>
      </c>
      <c r="B22" s="12">
        <f>'周日'!B22+'周一'!B22+'周二'!B22+'周三'!B22+'周四'!B22+'周五'!B22</f>
        <v>-11</v>
      </c>
      <c r="C22" s="13" t="str">
        <f>IF('周日'!C22&lt;&gt;0,'周日'!C22&amp;"("&amp;'周日'!$Q$2&amp;"."&amp;'周日'!$R$2&amp;")","")&amp;IF('周一'!C22&lt;&gt;0,'周一'!C22&amp;"("&amp;'周一'!$Q$2&amp;"."&amp;'周一'!$R$2&amp;")","")&amp;IF('周二'!C22&lt;&gt;0,'周二'!C22&amp;"("&amp;'周二'!$Q$2&amp;"."&amp;'周二'!$R$2&amp;")","")&amp;IF('周三'!C22&lt;&gt;0,'周三'!C22&amp;"("&amp;'周三'!$Q$2&amp;"."&amp;'周三'!$R$2&amp;")","")&amp;IF('周四'!C22&lt;&gt;0,'周四'!C22&amp;"("&amp;'周四'!$Q$2&amp;"."&amp;'周四'!$R$2&amp;")","")&amp;IF('周五'!C22&lt;&gt;0,'周五'!C22&amp;"("&amp;'周五'!$Q$2&amp;"."&amp;'周五'!$R$2&amp;")","")</f>
        <v>迟到：2人(12.22)旷课：10人(12.25)</v>
      </c>
      <c r="D22" s="14">
        <f>'周日'!D22+'周一'!D22+'周二'!D22+'周三'!D22+'周四'!D22+'周五'!D22</f>
        <v>0</v>
      </c>
      <c r="E22" s="13">
        <f>IF('周日'!E22&lt;&gt;0,'周日'!E22&amp;"("&amp;'周日'!$Q$2&amp;"."&amp;'周日'!$R$2&amp;")","")&amp;IF('周一'!E22&lt;&gt;0,'周一'!E22&amp;"("&amp;'周一'!$Q$2&amp;"."&amp;'周一'!$R$2&amp;")","")&amp;IF('周二'!E22&lt;&gt;0,'周二'!E22&amp;"("&amp;'周二'!$Q$2&amp;"."&amp;'周二'!$R$2&amp;")","")&amp;IF('周三'!E22&lt;&gt;0,'周三'!E22&amp;"("&amp;'周三'!$Q$2&amp;"."&amp;'周三'!$R$2&amp;")","")&amp;IF('周四'!E22&lt;&gt;0,'周四'!E22&amp;"("&amp;'周四'!$Q$2&amp;"."&amp;'周四'!$R$2&amp;")","")&amp;IF('周五'!E22&lt;&gt;0,'周五'!E22&amp;"("&amp;'周五'!$Q$2&amp;"."&amp;'周五'!$R$2&amp;")","")</f>
      </c>
      <c r="F22" s="15">
        <f t="shared" si="0"/>
        <v>-11</v>
      </c>
      <c r="G22" s="16">
        <f>'周日'!G22+'周一'!G22+'周二'!G22+'周三'!G22+'周四'!G22+'周五'!G22</f>
        <v>0</v>
      </c>
      <c r="H22" s="17">
        <f>IF('周日'!H22&lt;&gt;0,'周日'!H22&amp;"("&amp;'周日'!$Q$2&amp;"."&amp;'周日'!$R$2&amp;")","")&amp;IF('周一'!H22&lt;&gt;0,'周一'!H22&amp;"("&amp;'周一'!$Q$2&amp;"."&amp;'周一'!$R$2&amp;")","")&amp;IF('周二'!H22&lt;&gt;0,'周二'!H22&amp;"("&amp;'周二'!$Q$2&amp;"."&amp;'周二'!$R$2&amp;")","")&amp;IF('周三'!H22&lt;&gt;0,'周三'!H22&amp;"("&amp;'周三'!$Q$2&amp;"."&amp;'周三'!$R$2&amp;")","")&amp;IF('周四'!H22&lt;&gt;0,'周四'!H22&amp;"("&amp;'周四'!$Q$2&amp;"."&amp;'周四'!$R$2&amp;")","")&amp;IF('周五'!H22&lt;&gt;0,'周五'!H22&amp;"("&amp;'周五'!$Q$2&amp;"."&amp;'周五'!$R$2&amp;")","")</f>
      </c>
      <c r="I22" s="30">
        <f>'周日'!I22+'周一'!I22+'周二'!I22+'周三'!I22+'周四'!I22+'周五'!I22</f>
        <v>-55</v>
      </c>
      <c r="J22" s="17" t="str">
        <f>IF('周日'!J22&lt;&gt;0,'周日'!J22&amp;"("&amp;'周日'!$Q$2&amp;"."&amp;'周日'!$R$2&amp;")","")&amp;IF('周一'!J22&lt;&gt;0,'周一'!J22&amp;"("&amp;'周一'!$Q$2&amp;"."&amp;'周一'!$R$2&amp;")","")&amp;IF('周二'!J22&lt;&gt;0,'周二'!J22&amp;"("&amp;'周二'!$Q$2&amp;"."&amp;'周二'!$R$2&amp;")","")&amp;IF('周三'!J22&lt;&gt;0,'周三'!J22&amp;"("&amp;'周三'!$Q$2&amp;"."&amp;'周三'!$R$2&amp;")","")&amp;IF('周四'!J22&lt;&gt;0,'周四'!J22&amp;"("&amp;'周四'!$Q$2&amp;"."&amp;'周四'!$R$2&amp;")","")&amp;IF('周五'!J22&lt;&gt;0,'周五'!J22&amp;"("&amp;'周五'!$Q$2&amp;"."&amp;'周五'!$R$2&amp;")","")</f>
        <v>无人打扫无人签到、多个杂物(12.23)</v>
      </c>
      <c r="K22" s="30">
        <f>'周日'!K22+'周一'!K22+'周二'!K22+'周三'!K22+'周四'!K22+'周五'!K22</f>
        <v>-150</v>
      </c>
      <c r="L22" s="17" t="str">
        <f>IF('周日'!L22&lt;&gt;0,'周日'!L22&amp;"("&amp;'周日'!$Q$2&amp;"."&amp;'周日'!$R$2&amp;")","")&amp;IF('周一'!L22&lt;&gt;0,'周一'!L22&amp;"("&amp;'周一'!$Q$2&amp;"."&amp;'周一'!$R$2&amp;")","")&amp;IF('周二'!L22&lt;&gt;0,'周二'!L22&amp;"("&amp;'周二'!$Q$2&amp;"."&amp;'周二'!$R$2&amp;")","")&amp;IF('周三'!L22&lt;&gt;0,'周三'!L22&amp;"("&amp;'周三'!$Q$2&amp;"."&amp;'周三'!$R$2&amp;")","")&amp;IF('周四'!L22&lt;&gt;0,'周四'!L22&amp;"("&amp;'周四'!$Q$2&amp;"."&amp;'周四'!$R$2&amp;")","")&amp;IF('周五'!L22&lt;&gt;0,'周五'!L22&amp;"("&amp;'周五'!$Q$2&amp;"."&amp;'周五'!$R$2&amp;")","")</f>
        <v>下午未打扫(12.21)下午未打扫(12.23)下午未打扫(12.24)下午未打扫(12.25)</v>
      </c>
      <c r="M22" s="31">
        <f t="shared" si="1"/>
        <v>-205</v>
      </c>
      <c r="N22" s="16">
        <f>'周日'!N22+'周一'!N22+'周二'!N22+'周三'!N22+'周四'!N22+'周五'!N22</f>
        <v>0</v>
      </c>
      <c r="O22" s="32">
        <f>IF('周日'!O22="","",'周日'!O22&amp;"("&amp;'周日'!$Q$2&amp;"."&amp;'周日'!$R$2&amp;")")&amp;IF('周一'!O22="","",'周一'!O22&amp;"("&amp;'周一'!$Q$2&amp;"."&amp;'周一'!$R$2&amp;")")&amp;IF('周二'!O22="","",'周二'!O22&amp;"("&amp;'周二'!$Q$2&amp;"."&amp;'周二'!$R$2&amp;")")&amp;IF('周三'!O22="","",'周三'!O22&amp;"("&amp;'周三'!$Q$2&amp;"."&amp;'周三'!$R$2&amp;")")&amp;IF('周四'!O22="","",'周四'!O22&amp;"("&amp;'周四'!$Q$2&amp;"."&amp;'周四'!$R$2&amp;")")&amp;IF('周五'!O22="","",'周五'!O22&amp;"("&amp;'周五'!$Q$2&amp;"."&amp;'周五'!$R$2&amp;")")</f>
      </c>
      <c r="P22" s="16">
        <f>'周日'!P22+'周一'!P22+'周二'!P22+'周三'!P22+'周四'!P22+'周五'!P22</f>
        <v>-2</v>
      </c>
      <c r="Q22" s="32" t="str">
        <f>IF('周日'!Q22&lt;&gt;0,'周日'!Q22&amp;"("&amp;'周日'!$Q$2&amp;"."&amp;'周日'!$R$2&amp;")","")&amp;IF('周一'!Q22&lt;&gt;0,'周一'!Q22&amp;"("&amp;'周一'!$Q$2&amp;"."&amp;'周一'!$R$2&amp;")","")&amp;IF('周二'!Q22&lt;&gt;0,'周二'!Q22&amp;"("&amp;'周二'!$Q$2&amp;"."&amp;'周二'!$R$2&amp;")","")&amp;IF('周三'!Q22&lt;&gt;0,'周三'!Q22&amp;"("&amp;'周三'!$Q$2&amp;"."&amp;'周三'!$R$2&amp;")","")&amp;IF('周四'!Q22&lt;&gt;0,'周四'!Q22&amp;"("&amp;'周四'!$Q$2&amp;"."&amp;'周四'!$R$2&amp;")","")&amp;IF('周五'!Q22&lt;&gt;0,'周五'!Q22&amp;"("&amp;'周五'!$Q$2&amp;"."&amp;'周五'!$R$2&amp;")","")</f>
        <v>团支书升旗未到(12.22)元旦长跑未来：5人(12.26)</v>
      </c>
    </row>
    <row r="23" spans="1:17" ht="48">
      <c r="A23" s="11" t="s">
        <v>46</v>
      </c>
      <c r="B23" s="12">
        <f>'周日'!B23+'周一'!B23+'周二'!B23+'周三'!B23+'周四'!B23+'周五'!B23</f>
        <v>-10</v>
      </c>
      <c r="C23" s="13" t="str">
        <f>IF('周日'!C23&lt;&gt;0,'周日'!C23&amp;"("&amp;'周日'!$Q$2&amp;"."&amp;'周日'!$R$2&amp;")","")&amp;IF('周一'!C23&lt;&gt;0,'周一'!C23&amp;"("&amp;'周一'!$Q$2&amp;"."&amp;'周一'!$R$2&amp;")","")&amp;IF('周二'!C23&lt;&gt;0,'周二'!C23&amp;"("&amp;'周二'!$Q$2&amp;"."&amp;'周二'!$R$2&amp;")","")&amp;IF('周三'!C23&lt;&gt;0,'周三'!C23&amp;"("&amp;'周三'!$Q$2&amp;"."&amp;'周三'!$R$2&amp;")","")&amp;IF('周四'!C23&lt;&gt;0,'周四'!C23&amp;"("&amp;'周四'!$Q$2&amp;"."&amp;'周四'!$R$2&amp;")","")&amp;IF('周五'!C23&lt;&gt;0,'周五'!C23&amp;"("&amp;'周五'!$Q$2&amp;"."&amp;'周五'!$R$2&amp;")","")</f>
        <v>旷课:2人(12.21)旷课：3人(12.22)旷课:2人(12.23)旷课：3人(12.25)</v>
      </c>
      <c r="D23" s="14">
        <f>'周日'!D23+'周一'!D23+'周二'!D23+'周三'!D23+'周四'!D23+'周五'!D23</f>
        <v>0</v>
      </c>
      <c r="E23" s="13">
        <f>IF('周日'!E23&lt;&gt;0,'周日'!E23&amp;"("&amp;'周日'!$Q$2&amp;"."&amp;'周日'!$R$2&amp;")","")&amp;IF('周一'!E23&lt;&gt;0,'周一'!E23&amp;"("&amp;'周一'!$Q$2&amp;"."&amp;'周一'!$R$2&amp;")","")&amp;IF('周二'!E23&lt;&gt;0,'周二'!E23&amp;"("&amp;'周二'!$Q$2&amp;"."&amp;'周二'!$R$2&amp;")","")&amp;IF('周三'!E23&lt;&gt;0,'周三'!E23&amp;"("&amp;'周三'!$Q$2&amp;"."&amp;'周三'!$R$2&amp;")","")&amp;IF('周四'!E23&lt;&gt;0,'周四'!E23&amp;"("&amp;'周四'!$Q$2&amp;"."&amp;'周四'!$R$2&amp;")","")&amp;IF('周五'!E23&lt;&gt;0,'周五'!E23&amp;"("&amp;'周五'!$Q$2&amp;"."&amp;'周五'!$R$2&amp;")","")</f>
      </c>
      <c r="F23" s="15">
        <f t="shared" si="0"/>
        <v>-10</v>
      </c>
      <c r="G23" s="16">
        <f>'周日'!G23+'周一'!G23+'周二'!G23+'周三'!G23+'周四'!G23+'周五'!G23</f>
        <v>0</v>
      </c>
      <c r="H23" s="17">
        <f>IF('周日'!H23&lt;&gt;0,'周日'!H23&amp;"("&amp;'周日'!$Q$2&amp;"."&amp;'周日'!$R$2&amp;")","")&amp;IF('周一'!H23&lt;&gt;0,'周一'!H23&amp;"("&amp;'周一'!$Q$2&amp;"."&amp;'周一'!$R$2&amp;")","")&amp;IF('周二'!H23&lt;&gt;0,'周二'!H23&amp;"("&amp;'周二'!$Q$2&amp;"."&amp;'周二'!$R$2&amp;")","")&amp;IF('周三'!H23&lt;&gt;0,'周三'!H23&amp;"("&amp;'周三'!$Q$2&amp;"."&amp;'周三'!$R$2&amp;")","")&amp;IF('周四'!H23&lt;&gt;0,'周四'!H23&amp;"("&amp;'周四'!$Q$2&amp;"."&amp;'周四'!$R$2&amp;")","")&amp;IF('周五'!H23&lt;&gt;0,'周五'!H23&amp;"("&amp;'周五'!$Q$2&amp;"."&amp;'周五'!$R$2&amp;")","")</f>
      </c>
      <c r="I23" s="30">
        <f>'周日'!I23+'周一'!I23+'周二'!I23+'周三'!I23+'周四'!I23+'周五'!I23</f>
        <v>0</v>
      </c>
      <c r="J23" s="17">
        <f>IF('周日'!J23&lt;&gt;0,'周日'!J23&amp;"("&amp;'周日'!$Q$2&amp;"."&amp;'周日'!$R$2&amp;")","")&amp;IF('周一'!J23&lt;&gt;0,'周一'!J23&amp;"("&amp;'周一'!$Q$2&amp;"."&amp;'周一'!$R$2&amp;")","")&amp;IF('周二'!J23&lt;&gt;0,'周二'!J23&amp;"("&amp;'周二'!$Q$2&amp;"."&amp;'周二'!$R$2&amp;")","")&amp;IF('周三'!J23&lt;&gt;0,'周三'!J23&amp;"("&amp;'周三'!$Q$2&amp;"."&amp;'周三'!$R$2&amp;")","")&amp;IF('周四'!J23&lt;&gt;0,'周四'!J23&amp;"("&amp;'周四'!$Q$2&amp;"."&amp;'周四'!$R$2&amp;")","")&amp;IF('周五'!J23&lt;&gt;0,'周五'!J23&amp;"("&amp;'周五'!$Q$2&amp;"."&amp;'周五'!$R$2&amp;")","")</f>
      </c>
      <c r="K23" s="30">
        <f>'周日'!K23+'周一'!K23+'周二'!K23+'周三'!K23+'周四'!K23+'周五'!K23</f>
        <v>-170</v>
      </c>
      <c r="L23" s="17" t="str">
        <f>IF('周日'!L23&lt;&gt;0,'周日'!L23&amp;"("&amp;'周日'!$Q$2&amp;"."&amp;'周日'!$R$2&amp;")","")&amp;IF('周一'!L23&lt;&gt;0,'周一'!L23&amp;"("&amp;'周一'!$Q$2&amp;"."&amp;'周一'!$R$2&amp;")","")&amp;IF('周二'!L23&lt;&gt;0,'周二'!L23&amp;"("&amp;'周二'!$Q$2&amp;"."&amp;'周二'!$R$2&amp;")","")&amp;IF('周三'!L23&lt;&gt;0,'周三'!L23&amp;"("&amp;'周三'!$Q$2&amp;"."&amp;'周三'!$R$2&amp;")","")&amp;IF('周四'!L23&lt;&gt;0,'周四'!L23&amp;"("&amp;'周四'!$Q$2&amp;"."&amp;'周四'!$R$2&amp;")","")&amp;IF('周五'!L23&lt;&gt;0,'周五'!L23&amp;"("&amp;'周五'!$Q$2&amp;"."&amp;'周五'!$R$2&amp;")","")</f>
        <v>下午未打扫(12.21)下午未打扫(12.22)上午未打扫(12.26)</v>
      </c>
      <c r="M23" s="31">
        <f t="shared" si="1"/>
        <v>-170</v>
      </c>
      <c r="N23" s="16">
        <f>'周日'!N23+'周一'!N23+'周二'!N23+'周三'!N23+'周四'!N23+'周五'!N23</f>
        <v>0</v>
      </c>
      <c r="O23" s="32">
        <f>IF('周日'!O23="","",'周日'!O23&amp;"("&amp;'周日'!$Q$2&amp;"."&amp;'周日'!$R$2&amp;")")&amp;IF('周一'!O23="","",'周一'!O23&amp;"("&amp;'周一'!$Q$2&amp;"."&amp;'周一'!$R$2&amp;")")&amp;IF('周二'!O23="","",'周二'!O23&amp;"("&amp;'周二'!$Q$2&amp;"."&amp;'周二'!$R$2&amp;")")&amp;IF('周三'!O23="","",'周三'!O23&amp;"("&amp;'周三'!$Q$2&amp;"."&amp;'周三'!$R$2&amp;")")&amp;IF('周四'!O23="","",'周四'!O23&amp;"("&amp;'周四'!$Q$2&amp;"."&amp;'周四'!$R$2&amp;")")&amp;IF('周五'!O23="","",'周五'!O23&amp;"("&amp;'周五'!$Q$2&amp;"."&amp;'周五'!$R$2&amp;")")</f>
      </c>
      <c r="P23" s="16">
        <f>'周日'!P23+'周一'!P23+'周二'!P23+'周三'!P23+'周四'!P23+'周五'!P23</f>
        <v>0</v>
      </c>
      <c r="Q23" s="32">
        <f>IF('周日'!Q23&lt;&gt;0,'周日'!Q23&amp;"("&amp;'周日'!$Q$2&amp;"."&amp;'周日'!$R$2&amp;")","")&amp;IF('周一'!Q23&lt;&gt;0,'周一'!Q23&amp;"("&amp;'周一'!$Q$2&amp;"."&amp;'周一'!$R$2&amp;")","")&amp;IF('周二'!Q23&lt;&gt;0,'周二'!Q23&amp;"("&amp;'周二'!$Q$2&amp;"."&amp;'周二'!$R$2&amp;")","")&amp;IF('周三'!Q23&lt;&gt;0,'周三'!Q23&amp;"("&amp;'周三'!$Q$2&amp;"."&amp;'周三'!$R$2&amp;")","")&amp;IF('周四'!Q23&lt;&gt;0,'周四'!Q23&amp;"("&amp;'周四'!$Q$2&amp;"."&amp;'周四'!$R$2&amp;")","")&amp;IF('周五'!Q23&lt;&gt;0,'周五'!Q23&amp;"("&amp;'周五'!$Q$2&amp;"."&amp;'周五'!$R$2&amp;")","")</f>
      </c>
    </row>
    <row r="24" spans="1:17" ht="36">
      <c r="A24" s="11" t="s">
        <v>48</v>
      </c>
      <c r="B24" s="12">
        <f>'周日'!B24+'周一'!B24+'周二'!B24+'周三'!B24+'周四'!B24+'周五'!B24</f>
        <v>-31</v>
      </c>
      <c r="C24" s="13" t="str">
        <f>IF('周日'!C24&lt;&gt;0,'周日'!C24&amp;"("&amp;'周日'!$Q$2&amp;"."&amp;'周日'!$R$2&amp;")","")&amp;IF('周一'!C24&lt;&gt;0,'周一'!C24&amp;"("&amp;'周一'!$Q$2&amp;"."&amp;'周一'!$R$2&amp;")","")&amp;IF('周二'!C24&lt;&gt;0,'周二'!C24&amp;"("&amp;'周二'!$Q$2&amp;"."&amp;'周二'!$R$2&amp;")","")&amp;IF('周三'!C24&lt;&gt;0,'周三'!C24&amp;"("&amp;'周三'!$Q$2&amp;"."&amp;'周三'!$R$2&amp;")","")&amp;IF('周四'!C24&lt;&gt;0,'周四'!C24&amp;"("&amp;'周四'!$Q$2&amp;"."&amp;'周四'!$R$2&amp;")","")&amp;IF('周五'!C24&lt;&gt;0,'周五'!C24&amp;"("&amp;'周五'!$Q$2&amp;"."&amp;'周五'!$R$2&amp;")","")</f>
        <v>旷课：9人(12.21)旷课:12人(12.23)旷课：10人(12.25)</v>
      </c>
      <c r="D24" s="14">
        <f>'周日'!D24+'周一'!D24+'周二'!D24+'周三'!D24+'周四'!D24+'周五'!D24</f>
        <v>0</v>
      </c>
      <c r="E24" s="13">
        <f>IF('周日'!E24&lt;&gt;0,'周日'!E24&amp;"("&amp;'周日'!$Q$2&amp;"."&amp;'周日'!$R$2&amp;")","")&amp;IF('周一'!E24&lt;&gt;0,'周一'!E24&amp;"("&amp;'周一'!$Q$2&amp;"."&amp;'周一'!$R$2&amp;")","")&amp;IF('周二'!E24&lt;&gt;0,'周二'!E24&amp;"("&amp;'周二'!$Q$2&amp;"."&amp;'周二'!$R$2&amp;")","")&amp;IF('周三'!E24&lt;&gt;0,'周三'!E24&amp;"("&amp;'周三'!$Q$2&amp;"."&amp;'周三'!$R$2&amp;")","")&amp;IF('周四'!E24&lt;&gt;0,'周四'!E24&amp;"("&amp;'周四'!$Q$2&amp;"."&amp;'周四'!$R$2&amp;")","")&amp;IF('周五'!E24&lt;&gt;0,'周五'!E24&amp;"("&amp;'周五'!$Q$2&amp;"."&amp;'周五'!$R$2&amp;")","")</f>
      </c>
      <c r="F24" s="15">
        <f t="shared" si="0"/>
        <v>-31</v>
      </c>
      <c r="G24" s="16">
        <f>'周日'!G24+'周一'!G24+'周二'!G24+'周三'!G24+'周四'!G24+'周五'!G24</f>
        <v>0</v>
      </c>
      <c r="H24" s="17">
        <f>IF('周日'!H24&lt;&gt;0,'周日'!H24&amp;"("&amp;'周日'!$Q$2&amp;"."&amp;'周日'!$R$2&amp;")","")&amp;IF('周一'!H24&lt;&gt;0,'周一'!H24&amp;"("&amp;'周一'!$Q$2&amp;"."&amp;'周一'!$R$2&amp;")","")&amp;IF('周二'!H24&lt;&gt;0,'周二'!H24&amp;"("&amp;'周二'!$Q$2&amp;"."&amp;'周二'!$R$2&amp;")","")&amp;IF('周三'!H24&lt;&gt;0,'周三'!H24&amp;"("&amp;'周三'!$Q$2&amp;"."&amp;'周三'!$R$2&amp;")","")&amp;IF('周四'!H24&lt;&gt;0,'周四'!H24&amp;"("&amp;'周四'!$Q$2&amp;"."&amp;'周四'!$R$2&amp;")","")&amp;IF('周五'!H24&lt;&gt;0,'周五'!H24&amp;"("&amp;'周五'!$Q$2&amp;"."&amp;'周五'!$R$2&amp;")","")</f>
      </c>
      <c r="I24" s="30">
        <f>'周日'!I24+'周一'!I24+'周二'!I24+'周三'!I24+'周四'!I24+'周五'!I24</f>
        <v>0</v>
      </c>
      <c r="J24" s="17">
        <f>IF('周日'!J24&lt;&gt;0,'周日'!J24&amp;"("&amp;'周日'!$Q$2&amp;"."&amp;'周日'!$R$2&amp;")","")&amp;IF('周一'!J24&lt;&gt;0,'周一'!J24&amp;"("&amp;'周一'!$Q$2&amp;"."&amp;'周一'!$R$2&amp;")","")&amp;IF('周二'!J24&lt;&gt;0,'周二'!J24&amp;"("&amp;'周二'!$Q$2&amp;"."&amp;'周二'!$R$2&amp;")","")&amp;IF('周三'!J24&lt;&gt;0,'周三'!J24&amp;"("&amp;'周三'!$Q$2&amp;"."&amp;'周三'!$R$2&amp;")","")&amp;IF('周四'!J24&lt;&gt;0,'周四'!J24&amp;"("&amp;'周四'!$Q$2&amp;"."&amp;'周四'!$R$2&amp;")","")&amp;IF('周五'!J24&lt;&gt;0,'周五'!J24&amp;"("&amp;'周五'!$Q$2&amp;"."&amp;'周五'!$R$2&amp;")","")</f>
      </c>
      <c r="K24" s="30">
        <f>'周日'!K24+'周一'!K24+'周二'!K24+'周三'!K24+'周四'!K24+'周五'!K24</f>
        <v>-135</v>
      </c>
      <c r="L24" s="17" t="str">
        <f>IF('周日'!L24&lt;&gt;0,'周日'!L24&amp;"("&amp;'周日'!$Q$2&amp;"."&amp;'周日'!$R$2&amp;")","")&amp;IF('周一'!L24&lt;&gt;0,'周一'!L24&amp;"("&amp;'周一'!$Q$2&amp;"."&amp;'周一'!$R$2&amp;")","")&amp;IF('周二'!L24&lt;&gt;0,'周二'!L24&amp;"("&amp;'周二'!$Q$2&amp;"."&amp;'周二'!$R$2&amp;")","")&amp;IF('周三'!L24&lt;&gt;0,'周三'!L24&amp;"("&amp;'周三'!$Q$2&amp;"."&amp;'周三'!$R$2&amp;")","")&amp;IF('周四'!L24&lt;&gt;0,'周四'!L24&amp;"("&amp;'周四'!$Q$2&amp;"."&amp;'周四'!$R$2&amp;")","")&amp;IF('周五'!L24&lt;&gt;0,'周五'!L24&amp;"("&amp;'周五'!$Q$2&amp;"."&amp;'周五'!$R$2&amp;")","")</f>
        <v>下午未打扫(12.21)下午未打扫(12.24)上午未打扫(12.26)</v>
      </c>
      <c r="M24" s="31">
        <f t="shared" si="1"/>
        <v>-135</v>
      </c>
      <c r="N24" s="16">
        <f>'周日'!N24+'周一'!N24+'周二'!N24+'周三'!N24+'周四'!N24+'周五'!N24</f>
        <v>0</v>
      </c>
      <c r="O24" s="32">
        <f>IF('周日'!O24="","",'周日'!O24&amp;"("&amp;'周日'!$Q$2&amp;"."&amp;'周日'!$R$2&amp;")")&amp;IF('周一'!O24="","",'周一'!O24&amp;"("&amp;'周一'!$Q$2&amp;"."&amp;'周一'!$R$2&amp;")")&amp;IF('周二'!O24="","",'周二'!O24&amp;"("&amp;'周二'!$Q$2&amp;"."&amp;'周二'!$R$2&amp;")")&amp;IF('周三'!O24="","",'周三'!O24&amp;"("&amp;'周三'!$Q$2&amp;"."&amp;'周三'!$R$2&amp;")")&amp;IF('周四'!O24="","",'周四'!O24&amp;"("&amp;'周四'!$Q$2&amp;"."&amp;'周四'!$R$2&amp;")")&amp;IF('周五'!O24="","",'周五'!O24&amp;"("&amp;'周五'!$Q$2&amp;"."&amp;'周五'!$R$2&amp;")")</f>
      </c>
      <c r="P24" s="16">
        <f>'周日'!P24+'周一'!P24+'周二'!P24+'周三'!P24+'周四'!P24+'周五'!P24</f>
        <v>0</v>
      </c>
      <c r="Q24" s="32">
        <f>IF('周日'!Q24&lt;&gt;0,'周日'!Q24&amp;"("&amp;'周日'!$Q$2&amp;"."&amp;'周日'!$R$2&amp;")","")&amp;IF('周一'!Q24&lt;&gt;0,'周一'!Q24&amp;"("&amp;'周一'!$Q$2&amp;"."&amp;'周一'!$R$2&amp;")","")&amp;IF('周二'!Q24&lt;&gt;0,'周二'!Q24&amp;"("&amp;'周二'!$Q$2&amp;"."&amp;'周二'!$R$2&amp;")","")&amp;IF('周三'!Q24&lt;&gt;0,'周三'!Q24&amp;"("&amp;'周三'!$Q$2&amp;"."&amp;'周三'!$R$2&amp;")","")&amp;IF('周四'!Q24&lt;&gt;0,'周四'!Q24&amp;"("&amp;'周四'!$Q$2&amp;"."&amp;'周四'!$R$2&amp;")","")&amp;IF('周五'!Q24&lt;&gt;0,'周五'!Q24&amp;"("&amp;'周五'!$Q$2&amp;"."&amp;'周五'!$R$2&amp;")","")</f>
      </c>
    </row>
    <row r="25" spans="1:17" ht="14.25">
      <c r="A25" s="11" t="s">
        <v>50</v>
      </c>
      <c r="B25" s="12">
        <f>'周日'!B25+'周一'!B25+'周二'!B25+'周三'!B25+'周四'!B25+'周五'!B25</f>
        <v>-2</v>
      </c>
      <c r="C25" s="13" t="str">
        <f>IF('周日'!C25&lt;&gt;0,'周日'!C25&amp;"("&amp;'周日'!$Q$2&amp;"."&amp;'周日'!$R$2&amp;")","")&amp;IF('周一'!C25&lt;&gt;0,'周一'!C25&amp;"("&amp;'周一'!$Q$2&amp;"."&amp;'周一'!$R$2&amp;")","")&amp;IF('周二'!C25&lt;&gt;0,'周二'!C25&amp;"("&amp;'周二'!$Q$2&amp;"."&amp;'周二'!$R$2&amp;")","")&amp;IF('周三'!C25&lt;&gt;0,'周三'!C25&amp;"("&amp;'周三'!$Q$2&amp;"."&amp;'周三'!$R$2&amp;")","")&amp;IF('周四'!C25&lt;&gt;0,'周四'!C25&amp;"("&amp;'周四'!$Q$2&amp;"."&amp;'周四'!$R$2&amp;")","")&amp;IF('周五'!C25&lt;&gt;0,'周五'!C25&amp;"("&amp;'周五'!$Q$2&amp;"."&amp;'周五'!$R$2&amp;")","")</f>
        <v>旷课:2人(12.21)</v>
      </c>
      <c r="D25" s="14">
        <f>'周日'!D25+'周一'!D25+'周二'!D25+'周三'!D25+'周四'!D25+'周五'!D25</f>
        <v>0</v>
      </c>
      <c r="E25" s="13">
        <f>IF('周日'!E25&lt;&gt;0,'周日'!E25&amp;"("&amp;'周日'!$Q$2&amp;"."&amp;'周日'!$R$2&amp;")","")&amp;IF('周一'!E25&lt;&gt;0,'周一'!E25&amp;"("&amp;'周一'!$Q$2&amp;"."&amp;'周一'!$R$2&amp;")","")&amp;IF('周二'!E25&lt;&gt;0,'周二'!E25&amp;"("&amp;'周二'!$Q$2&amp;"."&amp;'周二'!$R$2&amp;")","")&amp;IF('周三'!E25&lt;&gt;0,'周三'!E25&amp;"("&amp;'周三'!$Q$2&amp;"."&amp;'周三'!$R$2&amp;")","")&amp;IF('周四'!E25&lt;&gt;0,'周四'!E25&amp;"("&amp;'周四'!$Q$2&amp;"."&amp;'周四'!$R$2&amp;")","")&amp;IF('周五'!E25&lt;&gt;0,'周五'!E25&amp;"("&amp;'周五'!$Q$2&amp;"."&amp;'周五'!$R$2&amp;")","")</f>
      </c>
      <c r="F25" s="15">
        <f t="shared" si="0"/>
        <v>-2</v>
      </c>
      <c r="G25" s="16">
        <f>'周日'!G25+'周一'!G25+'周二'!G25+'周三'!G25+'周四'!G25+'周五'!G25</f>
        <v>0</v>
      </c>
      <c r="H25" s="17">
        <f>IF('周日'!H25&lt;&gt;0,'周日'!H25&amp;"("&amp;'周日'!$Q$2&amp;"."&amp;'周日'!$R$2&amp;")","")&amp;IF('周一'!H25&lt;&gt;0,'周一'!H25&amp;"("&amp;'周一'!$Q$2&amp;"."&amp;'周一'!$R$2&amp;")","")&amp;IF('周二'!H25&lt;&gt;0,'周二'!H25&amp;"("&amp;'周二'!$Q$2&amp;"."&amp;'周二'!$R$2&amp;")","")&amp;IF('周三'!H25&lt;&gt;0,'周三'!H25&amp;"("&amp;'周三'!$Q$2&amp;"."&amp;'周三'!$R$2&amp;")","")&amp;IF('周四'!H25&lt;&gt;0,'周四'!H25&amp;"("&amp;'周四'!$Q$2&amp;"."&amp;'周四'!$R$2&amp;")","")&amp;IF('周五'!H25&lt;&gt;0,'周五'!H25&amp;"("&amp;'周五'!$Q$2&amp;"."&amp;'周五'!$R$2&amp;")","")</f>
      </c>
      <c r="I25" s="30">
        <f>'周日'!I25+'周一'!I25+'周二'!I25+'周三'!I25+'周四'!I25+'周五'!I25</f>
        <v>0</v>
      </c>
      <c r="J25" s="17">
        <f>IF('周日'!J25&lt;&gt;0,'周日'!J25&amp;"("&amp;'周日'!$Q$2&amp;"."&amp;'周日'!$R$2&amp;")","")&amp;IF('周一'!J25&lt;&gt;0,'周一'!J25&amp;"("&amp;'周一'!$Q$2&amp;"."&amp;'周一'!$R$2&amp;")","")&amp;IF('周二'!J25&lt;&gt;0,'周二'!J25&amp;"("&amp;'周二'!$Q$2&amp;"."&amp;'周二'!$R$2&amp;")","")&amp;IF('周三'!J25&lt;&gt;0,'周三'!J25&amp;"("&amp;'周三'!$Q$2&amp;"."&amp;'周三'!$R$2&amp;")","")&amp;IF('周四'!J25&lt;&gt;0,'周四'!J25&amp;"("&amp;'周四'!$Q$2&amp;"."&amp;'周四'!$R$2&amp;")","")&amp;IF('周五'!J25&lt;&gt;0,'周五'!J25&amp;"("&amp;'周五'!$Q$2&amp;"."&amp;'周五'!$R$2&amp;")","")</f>
      </c>
      <c r="K25" s="30">
        <f>'周日'!K25+'周一'!K25+'周二'!K25+'周三'!K25+'周四'!K25+'周五'!K25</f>
        <v>-40</v>
      </c>
      <c r="L25" s="17" t="str">
        <f>IF('周日'!L25&lt;&gt;0,'周日'!L25&amp;"("&amp;'周日'!$Q$2&amp;"."&amp;'周日'!$R$2&amp;")","")&amp;IF('周一'!L25&lt;&gt;0,'周一'!L25&amp;"("&amp;'周一'!$Q$2&amp;"."&amp;'周一'!$R$2&amp;")","")&amp;IF('周二'!L25&lt;&gt;0,'周二'!L25&amp;"("&amp;'周二'!$Q$2&amp;"."&amp;'周二'!$R$2&amp;")","")&amp;IF('周三'!L25&lt;&gt;0,'周三'!L25&amp;"("&amp;'周三'!$Q$2&amp;"."&amp;'周三'!$R$2&amp;")","")&amp;IF('周四'!L25&lt;&gt;0,'周四'!L25&amp;"("&amp;'周四'!$Q$2&amp;"."&amp;'周四'!$R$2&amp;")","")&amp;IF('周五'!L25&lt;&gt;0,'周五'!L25&amp;"("&amp;'周五'!$Q$2&amp;"."&amp;'周五'!$R$2&amp;")","")</f>
        <v>下午未打扫(12.22)</v>
      </c>
      <c r="M25" s="31">
        <f t="shared" si="1"/>
        <v>-40</v>
      </c>
      <c r="N25" s="16">
        <f>'周日'!N25+'周一'!N25+'周二'!N25+'周三'!N25+'周四'!N25+'周五'!N25</f>
        <v>0</v>
      </c>
      <c r="O25" s="32">
        <f>IF('周日'!O25="","",'周日'!O25&amp;"("&amp;'周日'!$Q$2&amp;"."&amp;'周日'!$R$2&amp;")")&amp;IF('周一'!O25="","",'周一'!O25&amp;"("&amp;'周一'!$Q$2&amp;"."&amp;'周一'!$R$2&amp;")")&amp;IF('周二'!O25="","",'周二'!O25&amp;"("&amp;'周二'!$Q$2&amp;"."&amp;'周二'!$R$2&amp;")")&amp;IF('周三'!O25="","",'周三'!O25&amp;"("&amp;'周三'!$Q$2&amp;"."&amp;'周三'!$R$2&amp;")")&amp;IF('周四'!O25="","",'周四'!O25&amp;"("&amp;'周四'!$Q$2&amp;"."&amp;'周四'!$R$2&amp;")")&amp;IF('周五'!O25="","",'周五'!O25&amp;"("&amp;'周五'!$Q$2&amp;"."&amp;'周五'!$R$2&amp;")")</f>
      </c>
      <c r="P25" s="16">
        <f>'周日'!P25+'周一'!P25+'周二'!P25+'周三'!P25+'周四'!P25+'周五'!P25</f>
        <v>-1</v>
      </c>
      <c r="Q25" s="32" t="str">
        <f>IF('周日'!Q25&lt;&gt;0,'周日'!Q25&amp;"("&amp;'周日'!$Q$2&amp;"."&amp;'周日'!$R$2&amp;")","")&amp;IF('周一'!Q25&lt;&gt;0,'周一'!Q25&amp;"("&amp;'周一'!$Q$2&amp;"."&amp;'周一'!$R$2&amp;")","")&amp;IF('周二'!Q25&lt;&gt;0,'周二'!Q25&amp;"("&amp;'周二'!$Q$2&amp;"."&amp;'周二'!$R$2&amp;")","")&amp;IF('周三'!Q25&lt;&gt;0,'周三'!Q25&amp;"("&amp;'周三'!$Q$2&amp;"."&amp;'周三'!$R$2&amp;")","")&amp;IF('周四'!Q25&lt;&gt;0,'周四'!Q25&amp;"("&amp;'周四'!$Q$2&amp;"."&amp;'周四'!$R$2&amp;")","")&amp;IF('周五'!Q25&lt;&gt;0,'周五'!Q25&amp;"("&amp;'周五'!$Q$2&amp;"."&amp;'周五'!$R$2&amp;")","")</f>
        <v>团支书升旗未到(12.22)</v>
      </c>
    </row>
    <row r="26" spans="1:17" ht="14.25">
      <c r="A26" s="11" t="s">
        <v>51</v>
      </c>
      <c r="B26" s="12">
        <f>'周日'!B26+'周一'!B26+'周二'!B26+'周三'!B26+'周四'!B26+'周五'!B26</f>
        <v>0</v>
      </c>
      <c r="C26" s="13">
        <f>IF('周日'!C26&lt;&gt;0,'周日'!C26&amp;"("&amp;'周日'!$Q$2&amp;"."&amp;'周日'!$R$2&amp;")","")&amp;IF('周一'!C26&lt;&gt;0,'周一'!C26&amp;"("&amp;'周一'!$Q$2&amp;"."&amp;'周一'!$R$2&amp;")","")&amp;IF('周二'!C26&lt;&gt;0,'周二'!C26&amp;"("&amp;'周二'!$Q$2&amp;"."&amp;'周二'!$R$2&amp;")","")&amp;IF('周三'!C26&lt;&gt;0,'周三'!C26&amp;"("&amp;'周三'!$Q$2&amp;"."&amp;'周三'!$R$2&amp;")","")&amp;IF('周四'!C26&lt;&gt;0,'周四'!C26&amp;"("&amp;'周四'!$Q$2&amp;"."&amp;'周四'!$R$2&amp;")","")&amp;IF('周五'!C26&lt;&gt;0,'周五'!C26&amp;"("&amp;'周五'!$Q$2&amp;"."&amp;'周五'!$R$2&amp;")","")</f>
      </c>
      <c r="D26" s="14">
        <f>'周日'!D26+'周一'!D26+'周二'!D26+'周三'!D26+'周四'!D26+'周五'!D26</f>
        <v>0</v>
      </c>
      <c r="E26" s="13">
        <f>IF('周日'!E26&lt;&gt;0,'周日'!E26&amp;"("&amp;'周日'!$Q$2&amp;"."&amp;'周日'!$R$2&amp;")","")&amp;IF('周一'!E26&lt;&gt;0,'周一'!E26&amp;"("&amp;'周一'!$Q$2&amp;"."&amp;'周一'!$R$2&amp;")","")&amp;IF('周二'!E26&lt;&gt;0,'周二'!E26&amp;"("&amp;'周二'!$Q$2&amp;"."&amp;'周二'!$R$2&amp;")","")&amp;IF('周三'!E26&lt;&gt;0,'周三'!E26&amp;"("&amp;'周三'!$Q$2&amp;"."&amp;'周三'!$R$2&amp;")","")&amp;IF('周四'!E26&lt;&gt;0,'周四'!E26&amp;"("&amp;'周四'!$Q$2&amp;"."&amp;'周四'!$R$2&amp;")","")&amp;IF('周五'!E26&lt;&gt;0,'周五'!E26&amp;"("&amp;'周五'!$Q$2&amp;"."&amp;'周五'!$R$2&amp;")","")</f>
      </c>
      <c r="F26" s="15">
        <f t="shared" si="0"/>
        <v>0</v>
      </c>
      <c r="G26" s="16">
        <f>'周日'!G26+'周一'!G26+'周二'!G26+'周三'!G26+'周四'!G26+'周五'!G26</f>
        <v>0</v>
      </c>
      <c r="H26" s="17">
        <f>IF('周日'!H26&lt;&gt;0,'周日'!H26&amp;"("&amp;'周日'!$Q$2&amp;"."&amp;'周日'!$R$2&amp;")","")&amp;IF('周一'!H26&lt;&gt;0,'周一'!H26&amp;"("&amp;'周一'!$Q$2&amp;"."&amp;'周一'!$R$2&amp;")","")&amp;IF('周二'!H26&lt;&gt;0,'周二'!H26&amp;"("&amp;'周二'!$Q$2&amp;"."&amp;'周二'!$R$2&amp;")","")&amp;IF('周三'!H26&lt;&gt;0,'周三'!H26&amp;"("&amp;'周三'!$Q$2&amp;"."&amp;'周三'!$R$2&amp;")","")&amp;IF('周四'!H26&lt;&gt;0,'周四'!H26&amp;"("&amp;'周四'!$Q$2&amp;"."&amp;'周四'!$R$2&amp;")","")&amp;IF('周五'!H26&lt;&gt;0,'周五'!H26&amp;"("&amp;'周五'!$Q$2&amp;"."&amp;'周五'!$R$2&amp;")","")</f>
      </c>
      <c r="I26" s="30">
        <f>'周日'!I26+'周一'!I26+'周二'!I26+'周三'!I26+'周四'!I26+'周五'!I26</f>
        <v>0</v>
      </c>
      <c r="J26" s="17">
        <f>IF('周日'!J26&lt;&gt;0,'周日'!J26&amp;"("&amp;'周日'!$Q$2&amp;"."&amp;'周日'!$R$2&amp;")","")&amp;IF('周一'!J26&lt;&gt;0,'周一'!J26&amp;"("&amp;'周一'!$Q$2&amp;"."&amp;'周一'!$R$2&amp;")","")&amp;IF('周二'!J26&lt;&gt;0,'周二'!J26&amp;"("&amp;'周二'!$Q$2&amp;"."&amp;'周二'!$R$2&amp;")","")&amp;IF('周三'!J26&lt;&gt;0,'周三'!J26&amp;"("&amp;'周三'!$Q$2&amp;"."&amp;'周三'!$R$2&amp;")","")&amp;IF('周四'!J26&lt;&gt;0,'周四'!J26&amp;"("&amp;'周四'!$Q$2&amp;"."&amp;'周四'!$R$2&amp;")","")&amp;IF('周五'!J26&lt;&gt;0,'周五'!J26&amp;"("&amp;'周五'!$Q$2&amp;"."&amp;'周五'!$R$2&amp;")","")</f>
      </c>
      <c r="K26" s="30">
        <f>'周日'!K26+'周一'!K26+'周二'!K26+'周三'!K26+'周四'!K26+'周五'!K26</f>
        <v>-45</v>
      </c>
      <c r="L26" s="17" t="str">
        <f>IF('周日'!L26&lt;&gt;0,'周日'!L26&amp;"("&amp;'周日'!$Q$2&amp;"."&amp;'周日'!$R$2&amp;")","")&amp;IF('周一'!L26&lt;&gt;0,'周一'!L26&amp;"("&amp;'周一'!$Q$2&amp;"."&amp;'周一'!$R$2&amp;")","")&amp;IF('周二'!L26&lt;&gt;0,'周二'!L26&amp;"("&amp;'周二'!$Q$2&amp;"."&amp;'周二'!$R$2&amp;")","")&amp;IF('周三'!L26&lt;&gt;0,'周三'!L26&amp;"("&amp;'周三'!$Q$2&amp;"."&amp;'周三'!$R$2&amp;")","")&amp;IF('周四'!L26&lt;&gt;0,'周四'!L26&amp;"("&amp;'周四'!$Q$2&amp;"."&amp;'周四'!$R$2&amp;")","")&amp;IF('周五'!L26&lt;&gt;0,'周五'!L26&amp;"("&amp;'周五'!$Q$2&amp;"."&amp;'周五'!$R$2&amp;")","")</f>
        <v>下午未打扫(12.24)</v>
      </c>
      <c r="M26" s="31">
        <f t="shared" si="1"/>
        <v>-45</v>
      </c>
      <c r="N26" s="16">
        <f>'周日'!N26+'周一'!N26+'周二'!N26+'周三'!N26+'周四'!N26+'周五'!N26</f>
        <v>0</v>
      </c>
      <c r="O26" s="32">
        <f>IF('周日'!O26="","",'周日'!O26&amp;"("&amp;'周日'!$Q$2&amp;"."&amp;'周日'!$R$2&amp;")")&amp;IF('周一'!O26="","",'周一'!O26&amp;"("&amp;'周一'!$Q$2&amp;"."&amp;'周一'!$R$2&amp;")")&amp;IF('周二'!O26="","",'周二'!O26&amp;"("&amp;'周二'!$Q$2&amp;"."&amp;'周二'!$R$2&amp;")")&amp;IF('周三'!O26="","",'周三'!O26&amp;"("&amp;'周三'!$Q$2&amp;"."&amp;'周三'!$R$2&amp;")")&amp;IF('周四'!O26="","",'周四'!O26&amp;"("&amp;'周四'!$Q$2&amp;"."&amp;'周四'!$R$2&amp;")")&amp;IF('周五'!O26="","",'周五'!O26&amp;"("&amp;'周五'!$Q$2&amp;"."&amp;'周五'!$R$2&amp;")")</f>
      </c>
      <c r="P26" s="16">
        <f>'周日'!P26+'周一'!P26+'周二'!P26+'周三'!P26+'周四'!P26+'周五'!P26</f>
        <v>0</v>
      </c>
      <c r="Q26" s="32">
        <f>IF('周日'!Q26&lt;&gt;0,'周日'!Q26&amp;"("&amp;'周日'!$Q$2&amp;"."&amp;'周日'!$R$2&amp;")","")&amp;IF('周一'!Q26&lt;&gt;0,'周一'!Q26&amp;"("&amp;'周一'!$Q$2&amp;"."&amp;'周一'!$R$2&amp;")","")&amp;IF('周二'!Q26&lt;&gt;0,'周二'!Q26&amp;"("&amp;'周二'!$Q$2&amp;"."&amp;'周二'!$R$2&amp;")","")&amp;IF('周三'!Q26&lt;&gt;0,'周三'!Q26&amp;"("&amp;'周三'!$Q$2&amp;"."&amp;'周三'!$R$2&amp;")","")&amp;IF('周四'!Q26&lt;&gt;0,'周四'!Q26&amp;"("&amp;'周四'!$Q$2&amp;"."&amp;'周四'!$R$2&amp;")","")&amp;IF('周五'!Q26&lt;&gt;0,'周五'!Q26&amp;"("&amp;'周五'!$Q$2&amp;"."&amp;'周五'!$R$2&amp;")","")</f>
      </c>
    </row>
    <row r="27" spans="1:17" ht="24">
      <c r="A27" s="11" t="s">
        <v>52</v>
      </c>
      <c r="B27" s="12">
        <f>'周日'!B27+'周一'!B27+'周二'!B27+'周三'!B27+'周四'!B27+'周五'!B27</f>
        <v>0</v>
      </c>
      <c r="C27" s="13">
        <f>IF('周日'!C27&lt;&gt;0,'周日'!C27&amp;"("&amp;'周日'!$Q$2&amp;"."&amp;'周日'!$R$2&amp;")","")&amp;IF('周一'!C27&lt;&gt;0,'周一'!C27&amp;"("&amp;'周一'!$Q$2&amp;"."&amp;'周一'!$R$2&amp;")","")&amp;IF('周二'!C27&lt;&gt;0,'周二'!C27&amp;"("&amp;'周二'!$Q$2&amp;"."&amp;'周二'!$R$2&amp;")","")&amp;IF('周三'!C27&lt;&gt;0,'周三'!C27&amp;"("&amp;'周三'!$Q$2&amp;"."&amp;'周三'!$R$2&amp;")","")&amp;IF('周四'!C27&lt;&gt;0,'周四'!C27&amp;"("&amp;'周四'!$Q$2&amp;"."&amp;'周四'!$R$2&amp;")","")&amp;IF('周五'!C27&lt;&gt;0,'周五'!C27&amp;"("&amp;'周五'!$Q$2&amp;"."&amp;'周五'!$R$2&amp;")","")</f>
      </c>
      <c r="D27" s="14">
        <f>'周日'!D27+'周一'!D27+'周二'!D27+'周三'!D27+'周四'!D27+'周五'!D27</f>
        <v>0</v>
      </c>
      <c r="E27" s="13">
        <f>IF('周日'!E27&lt;&gt;0,'周日'!E27&amp;"("&amp;'周日'!$Q$2&amp;"."&amp;'周日'!$R$2&amp;")","")&amp;IF('周一'!E27&lt;&gt;0,'周一'!E27&amp;"("&amp;'周一'!$Q$2&amp;"."&amp;'周一'!$R$2&amp;")","")&amp;IF('周二'!E27&lt;&gt;0,'周二'!E27&amp;"("&amp;'周二'!$Q$2&amp;"."&amp;'周二'!$R$2&amp;")","")&amp;IF('周三'!E27&lt;&gt;0,'周三'!E27&amp;"("&amp;'周三'!$Q$2&amp;"."&amp;'周三'!$R$2&amp;")","")&amp;IF('周四'!E27&lt;&gt;0,'周四'!E27&amp;"("&amp;'周四'!$Q$2&amp;"."&amp;'周四'!$R$2&amp;")","")&amp;IF('周五'!E27&lt;&gt;0,'周五'!E27&amp;"("&amp;'周五'!$Q$2&amp;"."&amp;'周五'!$R$2&amp;")","")</f>
      </c>
      <c r="F27" s="15">
        <f t="shared" si="0"/>
        <v>0</v>
      </c>
      <c r="G27" s="16">
        <f>'周日'!G27+'周一'!G27+'周二'!G27+'周三'!G27+'周四'!G27+'周五'!G27</f>
        <v>0</v>
      </c>
      <c r="H27" s="17">
        <f>IF('周日'!H27&lt;&gt;0,'周日'!H27&amp;"("&amp;'周日'!$Q$2&amp;"."&amp;'周日'!$R$2&amp;")","")&amp;IF('周一'!H27&lt;&gt;0,'周一'!H27&amp;"("&amp;'周一'!$Q$2&amp;"."&amp;'周一'!$R$2&amp;")","")&amp;IF('周二'!H27&lt;&gt;0,'周二'!H27&amp;"("&amp;'周二'!$Q$2&amp;"."&amp;'周二'!$R$2&amp;")","")&amp;IF('周三'!H27&lt;&gt;0,'周三'!H27&amp;"("&amp;'周三'!$Q$2&amp;"."&amp;'周三'!$R$2&amp;")","")&amp;IF('周四'!H27&lt;&gt;0,'周四'!H27&amp;"("&amp;'周四'!$Q$2&amp;"."&amp;'周四'!$R$2&amp;")","")&amp;IF('周五'!H27&lt;&gt;0,'周五'!H27&amp;"("&amp;'周五'!$Q$2&amp;"."&amp;'周五'!$R$2&amp;")","")</f>
      </c>
      <c r="I27" s="30">
        <f>'周日'!I27+'周一'!I27+'周二'!I27+'周三'!I27+'周四'!I27+'周五'!I27</f>
        <v>0</v>
      </c>
      <c r="J27" s="17">
        <f>IF('周日'!J27&lt;&gt;0,'周日'!J27&amp;"("&amp;'周日'!$Q$2&amp;"."&amp;'周日'!$R$2&amp;")","")&amp;IF('周一'!J27&lt;&gt;0,'周一'!J27&amp;"("&amp;'周一'!$Q$2&amp;"."&amp;'周一'!$R$2&amp;")","")&amp;IF('周二'!J27&lt;&gt;0,'周二'!J27&amp;"("&amp;'周二'!$Q$2&amp;"."&amp;'周二'!$R$2&amp;")","")&amp;IF('周三'!J27&lt;&gt;0,'周三'!J27&amp;"("&amp;'周三'!$Q$2&amp;"."&amp;'周三'!$R$2&amp;")","")&amp;IF('周四'!J27&lt;&gt;0,'周四'!J27&amp;"("&amp;'周四'!$Q$2&amp;"."&amp;'周四'!$R$2&amp;")","")&amp;IF('周五'!J27&lt;&gt;0,'周五'!J27&amp;"("&amp;'周五'!$Q$2&amp;"."&amp;'周五'!$R$2&amp;")","")</f>
      </c>
      <c r="K27" s="30">
        <f>'周日'!K27+'周一'!K27+'周二'!K27+'周三'!K27+'周四'!K27+'周五'!K27</f>
        <v>-25</v>
      </c>
      <c r="L27" s="17" t="str">
        <f>IF('周日'!L27&lt;&gt;0,'周日'!L27&amp;"("&amp;'周日'!$Q$2&amp;"."&amp;'周日'!$R$2&amp;")","")&amp;IF('周一'!L27&lt;&gt;0,'周一'!L27&amp;"("&amp;'周一'!$Q$2&amp;"."&amp;'周一'!$R$2&amp;")","")&amp;IF('周二'!L27&lt;&gt;0,'周二'!L27&amp;"("&amp;'周二'!$Q$2&amp;"."&amp;'周二'!$R$2&amp;")","")&amp;IF('周三'!L27&lt;&gt;0,'周三'!L27&amp;"("&amp;'周三'!$Q$2&amp;"."&amp;'周三'!$R$2&amp;")","")&amp;IF('周四'!L27&lt;&gt;0,'周四'!L27&amp;"("&amp;'周四'!$Q$2&amp;"."&amp;'周四'!$R$2&amp;")","")&amp;IF('周五'!L27&lt;&gt;0,'周五'!L27&amp;"("&amp;'周五'!$Q$2&amp;"."&amp;'周五'!$R$2&amp;")","")</f>
        <v>电器未擦净(12.22)垃圾未倒(12.26)</v>
      </c>
      <c r="M27" s="31">
        <f t="shared" si="1"/>
        <v>-25</v>
      </c>
      <c r="N27" s="16">
        <f>'周日'!N27+'周一'!N27+'周二'!N27+'周三'!N27+'周四'!N27+'周五'!N27</f>
        <v>-1</v>
      </c>
      <c r="O27" s="32" t="str">
        <f>IF('周日'!O27="","",'周日'!O27&amp;"("&amp;'周日'!$Q$2&amp;"."&amp;'周日'!$R$2&amp;")")&amp;IF('周一'!O27="","",'周一'!O27&amp;"("&amp;'周一'!$Q$2&amp;"."&amp;'周一'!$R$2&amp;")")&amp;IF('周二'!O27="","",'周二'!O27&amp;"("&amp;'周二'!$Q$2&amp;"."&amp;'周二'!$R$2&amp;")")&amp;IF('周三'!O27="","",'周三'!O27&amp;"("&amp;'周三'!$Q$2&amp;"."&amp;'周三'!$R$2&amp;")")&amp;IF('周四'!O27="","",'周四'!O27&amp;"("&amp;'周四'!$Q$2&amp;"."&amp;'周四'!$R$2&amp;")")&amp;IF('周五'!O27="","",'周五'!O27&amp;"("&amp;'周五'!$Q$2&amp;"."&amp;'周五'!$R$2&amp;")")</f>
        <v>旷操1人(12.26)</v>
      </c>
      <c r="P27" s="16">
        <f>'周日'!P27+'周一'!P27+'周二'!P27+'周三'!P27+'周四'!P27+'周五'!P27</f>
        <v>0</v>
      </c>
      <c r="Q27" s="32">
        <f>IF('周日'!Q27&lt;&gt;0,'周日'!Q27&amp;"("&amp;'周日'!$Q$2&amp;"."&amp;'周日'!$R$2&amp;")","")&amp;IF('周一'!Q27&lt;&gt;0,'周一'!Q27&amp;"("&amp;'周一'!$Q$2&amp;"."&amp;'周一'!$R$2&amp;")","")&amp;IF('周二'!Q27&lt;&gt;0,'周二'!Q27&amp;"("&amp;'周二'!$Q$2&amp;"."&amp;'周二'!$R$2&amp;")","")&amp;IF('周三'!Q27&lt;&gt;0,'周三'!Q27&amp;"("&amp;'周三'!$Q$2&amp;"."&amp;'周三'!$R$2&amp;")","")&amp;IF('周四'!Q27&lt;&gt;0,'周四'!Q27&amp;"("&amp;'周四'!$Q$2&amp;"."&amp;'周四'!$R$2&amp;")","")&amp;IF('周五'!Q27&lt;&gt;0,'周五'!Q27&amp;"("&amp;'周五'!$Q$2&amp;"."&amp;'周五'!$R$2&amp;")","")</f>
      </c>
    </row>
    <row r="28" spans="1:17" ht="48">
      <c r="A28" s="11" t="s">
        <v>53</v>
      </c>
      <c r="B28" s="12">
        <f>'周日'!B28+'周一'!B28+'周二'!B28+'周三'!B28+'周四'!B28+'周五'!B28</f>
        <v>-10</v>
      </c>
      <c r="C28" s="13" t="str">
        <f>IF('周日'!C28&lt;&gt;0,'周日'!C28&amp;"("&amp;'周日'!$Q$2&amp;"."&amp;'周日'!$R$2&amp;")","")&amp;IF('周一'!C28&lt;&gt;0,'周一'!C28&amp;"("&amp;'周一'!$Q$2&amp;"."&amp;'周一'!$R$2&amp;")","")&amp;IF('周二'!C28&lt;&gt;0,'周二'!C28&amp;"("&amp;'周二'!$Q$2&amp;"."&amp;'周二'!$R$2&amp;")","")&amp;IF('周三'!C28&lt;&gt;0,'周三'!C28&amp;"("&amp;'周三'!$Q$2&amp;"."&amp;'周三'!$R$2&amp;")","")&amp;IF('周四'!C28&lt;&gt;0,'周四'!C28&amp;"("&amp;'周四'!$Q$2&amp;"."&amp;'周四'!$R$2&amp;")","")&amp;IF('周五'!C28&lt;&gt;0,'周五'!C28&amp;"("&amp;'周五'!$Q$2&amp;"."&amp;'周五'!$R$2&amp;")","")</f>
        <v>旷课：3人(12.21)旷课：2人(12.22)旷课:3人(12.23)旷课：2人(12.25)</v>
      </c>
      <c r="D28" s="14">
        <f>'周日'!D28+'周一'!D28+'周二'!D28+'周三'!D28+'周四'!D28+'周五'!D28</f>
        <v>0</v>
      </c>
      <c r="E28" s="13">
        <f>IF('周日'!E28&lt;&gt;0,'周日'!E28&amp;"("&amp;'周日'!$Q$2&amp;"."&amp;'周日'!$R$2&amp;")","")&amp;IF('周一'!E28&lt;&gt;0,'周一'!E28&amp;"("&amp;'周一'!$Q$2&amp;"."&amp;'周一'!$R$2&amp;")","")&amp;IF('周二'!E28&lt;&gt;0,'周二'!E28&amp;"("&amp;'周二'!$Q$2&amp;"."&amp;'周二'!$R$2&amp;")","")&amp;IF('周三'!E28&lt;&gt;0,'周三'!E28&amp;"("&amp;'周三'!$Q$2&amp;"."&amp;'周三'!$R$2&amp;")","")&amp;IF('周四'!E28&lt;&gt;0,'周四'!E28&amp;"("&amp;'周四'!$Q$2&amp;"."&amp;'周四'!$R$2&amp;")","")&amp;IF('周五'!E28&lt;&gt;0,'周五'!E28&amp;"("&amp;'周五'!$Q$2&amp;"."&amp;'周五'!$R$2&amp;")","")</f>
      </c>
      <c r="F28" s="15">
        <f t="shared" si="0"/>
        <v>-10</v>
      </c>
      <c r="G28" s="16">
        <f>'周日'!G28+'周一'!G28+'周二'!G28+'周三'!G28+'周四'!G28+'周五'!G28</f>
        <v>0</v>
      </c>
      <c r="H28" s="17">
        <f>IF('周日'!H28&lt;&gt;0,'周日'!H28&amp;"("&amp;'周日'!$Q$2&amp;"."&amp;'周日'!$R$2&amp;")","")&amp;IF('周一'!H28&lt;&gt;0,'周一'!H28&amp;"("&amp;'周一'!$Q$2&amp;"."&amp;'周一'!$R$2&amp;")","")&amp;IF('周二'!H28&lt;&gt;0,'周二'!H28&amp;"("&amp;'周二'!$Q$2&amp;"."&amp;'周二'!$R$2&amp;")","")&amp;IF('周三'!H28&lt;&gt;0,'周三'!H28&amp;"("&amp;'周三'!$Q$2&amp;"."&amp;'周三'!$R$2&amp;")","")&amp;IF('周四'!H28&lt;&gt;0,'周四'!H28&amp;"("&amp;'周四'!$Q$2&amp;"."&amp;'周四'!$R$2&amp;")","")&amp;IF('周五'!H28&lt;&gt;0,'周五'!H28&amp;"("&amp;'周五'!$Q$2&amp;"."&amp;'周五'!$R$2&amp;")","")</f>
      </c>
      <c r="I28" s="30">
        <f>'周日'!I28+'周一'!I28+'周二'!I28+'周三'!I28+'周四'!I28+'周五'!I28</f>
        <v>0</v>
      </c>
      <c r="J28" s="17">
        <f>IF('周日'!J28&lt;&gt;0,'周日'!J28&amp;"("&amp;'周日'!$Q$2&amp;"."&amp;'周日'!$R$2&amp;")","")&amp;IF('周一'!J28&lt;&gt;0,'周一'!J28&amp;"("&amp;'周一'!$Q$2&amp;"."&amp;'周一'!$R$2&amp;")","")&amp;IF('周二'!J28&lt;&gt;0,'周二'!J28&amp;"("&amp;'周二'!$Q$2&amp;"."&amp;'周二'!$R$2&amp;")","")&amp;IF('周三'!J28&lt;&gt;0,'周三'!J28&amp;"("&amp;'周三'!$Q$2&amp;"."&amp;'周三'!$R$2&amp;")","")&amp;IF('周四'!J28&lt;&gt;0,'周四'!J28&amp;"("&amp;'周四'!$Q$2&amp;"."&amp;'周四'!$R$2&amp;")","")&amp;IF('周五'!J28&lt;&gt;0,'周五'!J28&amp;"("&amp;'周五'!$Q$2&amp;"."&amp;'周五'!$R$2&amp;")","")</f>
      </c>
      <c r="K28" s="30">
        <f>'周日'!K28+'周一'!K28+'周二'!K28+'周三'!K28+'周四'!K28+'周五'!K28</f>
        <v>-140</v>
      </c>
      <c r="L28" s="17" t="str">
        <f>IF('周日'!L28&lt;&gt;0,'周日'!L28&amp;"("&amp;'周日'!$Q$2&amp;"."&amp;'周日'!$R$2&amp;")","")&amp;IF('周一'!L28&lt;&gt;0,'周一'!L28&amp;"("&amp;'周一'!$Q$2&amp;"."&amp;'周一'!$R$2&amp;")","")&amp;IF('周二'!L28&lt;&gt;0,'周二'!L28&amp;"("&amp;'周二'!$Q$2&amp;"."&amp;'周二'!$R$2&amp;")","")&amp;IF('周三'!L28&lt;&gt;0,'周三'!L28&amp;"("&amp;'周三'!$Q$2&amp;"."&amp;'周三'!$R$2&amp;")","")&amp;IF('周四'!L28&lt;&gt;0,'周四'!L28&amp;"("&amp;'周四'!$Q$2&amp;"."&amp;'周四'!$R$2&amp;")","")&amp;IF('周五'!L28&lt;&gt;0,'周五'!L28&amp;"("&amp;'周五'!$Q$2&amp;"."&amp;'周五'!$R$2&amp;")","")</f>
        <v>下午未打扫(12.21)下午未打扫(12.22)下午未打扫(12.25)地面未打扫(12.26)</v>
      </c>
      <c r="M28" s="31">
        <f t="shared" si="1"/>
        <v>-140</v>
      </c>
      <c r="N28" s="16">
        <f>'周日'!N28+'周一'!N28+'周二'!N28+'周三'!N28+'周四'!N28+'周五'!N28</f>
        <v>0</v>
      </c>
      <c r="O28" s="32">
        <f>IF('周日'!O28="","",'周日'!O28&amp;"("&amp;'周日'!$Q$2&amp;"."&amp;'周日'!$R$2&amp;")")&amp;IF('周一'!O28="","",'周一'!O28&amp;"("&amp;'周一'!$Q$2&amp;"."&amp;'周一'!$R$2&amp;")")&amp;IF('周二'!O28="","",'周二'!O28&amp;"("&amp;'周二'!$Q$2&amp;"."&amp;'周二'!$R$2&amp;")")&amp;IF('周三'!O28="","",'周三'!O28&amp;"("&amp;'周三'!$Q$2&amp;"."&amp;'周三'!$R$2&amp;")")&amp;IF('周四'!O28="","",'周四'!O28&amp;"("&amp;'周四'!$Q$2&amp;"."&amp;'周四'!$R$2&amp;")")&amp;IF('周五'!O28="","",'周五'!O28&amp;"("&amp;'周五'!$Q$2&amp;"."&amp;'周五'!$R$2&amp;")")</f>
      </c>
      <c r="P28" s="16">
        <f>'周日'!P28+'周一'!P28+'周二'!P28+'周三'!P28+'周四'!P28+'周五'!P28</f>
        <v>0</v>
      </c>
      <c r="Q28" s="32">
        <f>IF('周日'!Q28&lt;&gt;0,'周日'!Q28&amp;"("&amp;'周日'!$Q$2&amp;"."&amp;'周日'!$R$2&amp;")","")&amp;IF('周一'!Q28&lt;&gt;0,'周一'!Q28&amp;"("&amp;'周一'!$Q$2&amp;"."&amp;'周一'!$R$2&amp;")","")&amp;IF('周二'!Q28&lt;&gt;0,'周二'!Q28&amp;"("&amp;'周二'!$Q$2&amp;"."&amp;'周二'!$R$2&amp;")","")&amp;IF('周三'!Q28&lt;&gt;0,'周三'!Q28&amp;"("&amp;'周三'!$Q$2&amp;"."&amp;'周三'!$R$2&amp;")","")&amp;IF('周四'!Q28&lt;&gt;0,'周四'!Q28&amp;"("&amp;'周四'!$Q$2&amp;"."&amp;'周四'!$R$2&amp;")","")&amp;IF('周五'!Q28&lt;&gt;0,'周五'!Q28&amp;"("&amp;'周五'!$Q$2&amp;"."&amp;'周五'!$R$2&amp;")","")</f>
      </c>
    </row>
    <row r="29" spans="1:17" ht="48">
      <c r="A29" s="11" t="s">
        <v>54</v>
      </c>
      <c r="B29" s="12">
        <f>'周日'!B29+'周一'!B29+'周二'!B29+'周三'!B29+'周四'!B29+'周五'!B29</f>
        <v>-22.5</v>
      </c>
      <c r="C29" s="13" t="str">
        <f>IF('周日'!C29&lt;&gt;0,'周日'!C29&amp;"("&amp;'周日'!$Q$2&amp;"."&amp;'周日'!$R$2&amp;")","")&amp;IF('周一'!C29&lt;&gt;0,'周一'!C29&amp;"("&amp;'周一'!$Q$2&amp;"."&amp;'周一'!$R$2&amp;")","")&amp;IF('周二'!C29&lt;&gt;0,'周二'!C29&amp;"("&amp;'周二'!$Q$2&amp;"."&amp;'周二'!$R$2&amp;")","")&amp;IF('周三'!C29&lt;&gt;0,'周三'!C29&amp;"("&amp;'周三'!$Q$2&amp;"."&amp;'周三'!$R$2&amp;")","")&amp;IF('周四'!C29&lt;&gt;0,'周四'!C29&amp;"("&amp;'周四'!$Q$2&amp;"."&amp;'周四'!$R$2&amp;")","")&amp;IF('周五'!C29&lt;&gt;0,'周五'!C29&amp;"("&amp;'周五'!$Q$2&amp;"."&amp;'周五'!$R$2&amp;")","")</f>
        <v>迟到:2人、全体旷课(12.21)旷课：全体旷课 迟到：1人(12.23)迟到：2人(12.26)</v>
      </c>
      <c r="D29" s="14">
        <f>'周日'!D29+'周一'!D29+'周二'!D29+'周三'!D29+'周四'!D29+'周五'!D29</f>
        <v>0</v>
      </c>
      <c r="E29" s="13">
        <f>IF('周日'!E29&lt;&gt;0,'周日'!E29&amp;"("&amp;'周日'!$Q$2&amp;"."&amp;'周日'!$R$2&amp;")","")&amp;IF('周一'!E29&lt;&gt;0,'周一'!E29&amp;"("&amp;'周一'!$Q$2&amp;"."&amp;'周一'!$R$2&amp;")","")&amp;IF('周二'!E29&lt;&gt;0,'周二'!E29&amp;"("&amp;'周二'!$Q$2&amp;"."&amp;'周二'!$R$2&amp;")","")&amp;IF('周三'!E29&lt;&gt;0,'周三'!E29&amp;"("&amp;'周三'!$Q$2&amp;"."&amp;'周三'!$R$2&amp;")","")&amp;IF('周四'!E29&lt;&gt;0,'周四'!E29&amp;"("&amp;'周四'!$Q$2&amp;"."&amp;'周四'!$R$2&amp;")","")&amp;IF('周五'!E29&lt;&gt;0,'周五'!E29&amp;"("&amp;'周五'!$Q$2&amp;"."&amp;'周五'!$R$2&amp;")","")</f>
      </c>
      <c r="F29" s="15">
        <f t="shared" si="0"/>
        <v>-22.5</v>
      </c>
      <c r="G29" s="16">
        <f>'周日'!G29+'周一'!G29+'周二'!G29+'周三'!G29+'周四'!G29+'周五'!G29</f>
        <v>0</v>
      </c>
      <c r="H29" s="17">
        <f>IF('周日'!H29&lt;&gt;0,'周日'!H29&amp;"("&amp;'周日'!$Q$2&amp;"."&amp;'周日'!$R$2&amp;")","")&amp;IF('周一'!H29&lt;&gt;0,'周一'!H29&amp;"("&amp;'周一'!$Q$2&amp;"."&amp;'周一'!$R$2&amp;")","")&amp;IF('周二'!H29&lt;&gt;0,'周二'!H29&amp;"("&amp;'周二'!$Q$2&amp;"."&amp;'周二'!$R$2&amp;")","")&amp;IF('周三'!H29&lt;&gt;0,'周三'!H29&amp;"("&amp;'周三'!$Q$2&amp;"."&amp;'周三'!$R$2&amp;")","")&amp;IF('周四'!H29&lt;&gt;0,'周四'!H29&amp;"("&amp;'周四'!$Q$2&amp;"."&amp;'周四'!$R$2&amp;")","")&amp;IF('周五'!H29&lt;&gt;0,'周五'!H29&amp;"("&amp;'周五'!$Q$2&amp;"."&amp;'周五'!$R$2&amp;")","")</f>
      </c>
      <c r="I29" s="30">
        <f>'周日'!I29+'周一'!I29+'周二'!I29+'周三'!I29+'周四'!I29+'周五'!I29</f>
        <v>0</v>
      </c>
      <c r="J29" s="17">
        <f>IF('周日'!J29&lt;&gt;0,'周日'!J29&amp;"("&amp;'周日'!$Q$2&amp;"."&amp;'周日'!$R$2&amp;")","")&amp;IF('周一'!J29&lt;&gt;0,'周一'!J29&amp;"("&amp;'周一'!$Q$2&amp;"."&amp;'周一'!$R$2&amp;")","")&amp;IF('周二'!J29&lt;&gt;0,'周二'!J29&amp;"("&amp;'周二'!$Q$2&amp;"."&amp;'周二'!$R$2&amp;")","")&amp;IF('周三'!J29&lt;&gt;0,'周三'!J29&amp;"("&amp;'周三'!$Q$2&amp;"."&amp;'周三'!$R$2&amp;")","")&amp;IF('周四'!J29&lt;&gt;0,'周四'!J29&amp;"("&amp;'周四'!$Q$2&amp;"."&amp;'周四'!$R$2&amp;")","")&amp;IF('周五'!J29&lt;&gt;0,'周五'!J29&amp;"("&amp;'周五'!$Q$2&amp;"."&amp;'周五'!$R$2&amp;")","")</f>
      </c>
      <c r="K29" s="30">
        <f>'周日'!K29+'周一'!K29+'周二'!K29+'周三'!K29+'周四'!K29+'周五'!K29</f>
        <v>-230</v>
      </c>
      <c r="L29" s="17" t="str">
        <f>IF('周日'!L29&lt;&gt;0,'周日'!L29&amp;"("&amp;'周日'!$Q$2&amp;"."&amp;'周日'!$R$2&amp;")","")&amp;IF('周一'!L29&lt;&gt;0,'周一'!L29&amp;"("&amp;'周一'!$Q$2&amp;"."&amp;'周一'!$R$2&amp;")","")&amp;IF('周二'!L29&lt;&gt;0,'周二'!L29&amp;"("&amp;'周二'!$Q$2&amp;"."&amp;'周二'!$R$2&amp;")","")&amp;IF('周三'!L29&lt;&gt;0,'周三'!L29&amp;"("&amp;'周三'!$Q$2&amp;"."&amp;'周三'!$R$2&amp;")","")&amp;IF('周四'!L29&lt;&gt;0,'周四'!L29&amp;"("&amp;'周四'!$Q$2&amp;"."&amp;'周四'!$R$2&amp;")","")&amp;IF('周五'!L29&lt;&gt;0,'周五'!L29&amp;"("&amp;'周五'!$Q$2&amp;"."&amp;'周五'!$R$2&amp;")","")</f>
        <v>下午未打扫(12.21)下午未打扫(12.22)全天未打扫(12.25)楼梯道未打扫(12.26)</v>
      </c>
      <c r="M29" s="31">
        <f t="shared" si="1"/>
        <v>-230</v>
      </c>
      <c r="N29" s="16">
        <f>'周日'!N29+'周一'!N29+'周二'!N29+'周三'!N29+'周四'!N29+'周五'!N29</f>
        <v>0</v>
      </c>
      <c r="O29" s="32">
        <f>IF('周日'!O29="","",'周日'!O29&amp;"("&amp;'周日'!$Q$2&amp;"."&amp;'周日'!$R$2&amp;")")&amp;IF('周一'!O29="","",'周一'!O29&amp;"("&amp;'周一'!$Q$2&amp;"."&amp;'周一'!$R$2&amp;")")&amp;IF('周二'!O29="","",'周二'!O29&amp;"("&amp;'周二'!$Q$2&amp;"."&amp;'周二'!$R$2&amp;")")&amp;IF('周三'!O29="","",'周三'!O29&amp;"("&amp;'周三'!$Q$2&amp;"."&amp;'周三'!$R$2&amp;")")&amp;IF('周四'!O29="","",'周四'!O29&amp;"("&amp;'周四'!$Q$2&amp;"."&amp;'周四'!$R$2&amp;")")&amp;IF('周五'!O29="","",'周五'!O29&amp;"("&amp;'周五'!$Q$2&amp;"."&amp;'周五'!$R$2&amp;")")</f>
      </c>
      <c r="P29" s="16">
        <f>'周日'!P29+'周一'!P29+'周二'!P29+'周三'!P29+'周四'!P29+'周五'!P29</f>
        <v>0</v>
      </c>
      <c r="Q29" s="32">
        <f>IF('周日'!Q29&lt;&gt;0,'周日'!Q29&amp;"("&amp;'周日'!$Q$2&amp;"."&amp;'周日'!$R$2&amp;")","")&amp;IF('周一'!Q29&lt;&gt;0,'周一'!Q29&amp;"("&amp;'周一'!$Q$2&amp;"."&amp;'周一'!$R$2&amp;")","")&amp;IF('周二'!Q29&lt;&gt;0,'周二'!Q29&amp;"("&amp;'周二'!$Q$2&amp;"."&amp;'周二'!$R$2&amp;")","")&amp;IF('周三'!Q29&lt;&gt;0,'周三'!Q29&amp;"("&amp;'周三'!$Q$2&amp;"."&amp;'周三'!$R$2&amp;")","")&amp;IF('周四'!Q29&lt;&gt;0,'周四'!Q29&amp;"("&amp;'周四'!$Q$2&amp;"."&amp;'周四'!$R$2&amp;")","")&amp;IF('周五'!Q29&lt;&gt;0,'周五'!Q29&amp;"("&amp;'周五'!$Q$2&amp;"."&amp;'周五'!$R$2&amp;")","")</f>
      </c>
    </row>
    <row r="30" spans="1:17" ht="108">
      <c r="A30" s="11" t="s">
        <v>56</v>
      </c>
      <c r="B30" s="12">
        <f>'周日'!B30+'周一'!B30+'周二'!B30+'周三'!B30+'周四'!B30+'周五'!B30</f>
        <v>-14.5</v>
      </c>
      <c r="C30" s="13" t="str">
        <f>IF('周日'!C30&lt;&gt;0,'周日'!C30&amp;"("&amp;'周日'!$Q$2&amp;"."&amp;'周日'!$R$2&amp;")","")&amp;IF('周一'!C30&lt;&gt;0,'周一'!C30&amp;"("&amp;'周一'!$Q$2&amp;"."&amp;'周一'!$R$2&amp;")","")&amp;IF('周二'!C30&lt;&gt;0,'周二'!C30&amp;"("&amp;'周二'!$Q$2&amp;"."&amp;'周二'!$R$2&amp;")","")&amp;IF('周三'!C30&lt;&gt;0,'周三'!C30&amp;"("&amp;'周三'!$Q$2&amp;"."&amp;'周三'!$R$2&amp;")","")&amp;IF('周四'!C30&lt;&gt;0,'周四'!C30&amp;"("&amp;'周四'!$Q$2&amp;"."&amp;'周四'!$R$2&amp;")","")&amp;IF('周五'!C30&lt;&gt;0,'周五'!C30&amp;"("&amp;'周五'!$Q$2&amp;"."&amp;'周五'!$R$2&amp;")","")</f>
        <v>旷课：9人(12.21)旷课:5人(12.22)迟到:1人(12.23)</v>
      </c>
      <c r="D30" s="14">
        <f>'周日'!D30+'周一'!D30+'周二'!D30+'周三'!D30+'周四'!D30+'周五'!D30</f>
        <v>0</v>
      </c>
      <c r="E30" s="13">
        <f>IF('周日'!E30&lt;&gt;0,'周日'!E30&amp;"("&amp;'周日'!$Q$2&amp;"."&amp;'周日'!$R$2&amp;")","")&amp;IF('周一'!E30&lt;&gt;0,'周一'!E30&amp;"("&amp;'周一'!$Q$2&amp;"."&amp;'周一'!$R$2&amp;")","")&amp;IF('周二'!E30&lt;&gt;0,'周二'!E30&amp;"("&amp;'周二'!$Q$2&amp;"."&amp;'周二'!$R$2&amp;")","")&amp;IF('周三'!E30&lt;&gt;0,'周三'!E30&amp;"("&amp;'周三'!$Q$2&amp;"."&amp;'周三'!$R$2&amp;")","")&amp;IF('周四'!E30&lt;&gt;0,'周四'!E30&amp;"("&amp;'周四'!$Q$2&amp;"."&amp;'周四'!$R$2&amp;")","")&amp;IF('周五'!E30&lt;&gt;0,'周五'!E30&amp;"("&amp;'周五'!$Q$2&amp;"."&amp;'周五'!$R$2&amp;")","")</f>
      </c>
      <c r="F30" s="15">
        <f t="shared" si="0"/>
        <v>-14.5</v>
      </c>
      <c r="G30" s="16">
        <f>'周日'!G30+'周一'!G30+'周二'!G30+'周三'!G30+'周四'!G30+'周五'!G30</f>
        <v>-20</v>
      </c>
      <c r="H30" s="17" t="str">
        <f>IF('周日'!H30&lt;&gt;0,'周日'!H30&amp;"("&amp;'周日'!$Q$2&amp;"."&amp;'周日'!$R$2&amp;")","")&amp;IF('周一'!H30&lt;&gt;0,'周一'!H30&amp;"("&amp;'周一'!$Q$2&amp;"."&amp;'周一'!$R$2&amp;")","")&amp;IF('周二'!H30&lt;&gt;0,'周二'!H30&amp;"("&amp;'周二'!$Q$2&amp;"."&amp;'周二'!$R$2&amp;")","")&amp;IF('周三'!H30&lt;&gt;0,'周三'!H30&amp;"("&amp;'周三'!$Q$2&amp;"."&amp;'周三'!$R$2&amp;")","")&amp;IF('周四'!H30&lt;&gt;0,'周四'!H30&amp;"("&amp;'周四'!$Q$2&amp;"."&amp;'周四'!$R$2&amp;")","")&amp;IF('周五'!H30&lt;&gt;0,'周五'!H30&amp;"("&amp;'周五'!$Q$2&amp;"."&amp;'周五'!$R$2&amp;")","")</f>
        <v>多个杂物(12.25)</v>
      </c>
      <c r="I30" s="30">
        <f>'周日'!I30+'周一'!I30+'周二'!I30+'周三'!I30+'周四'!I30+'周五'!I30</f>
        <v>-135</v>
      </c>
      <c r="J30" s="17" t="str">
        <f>IF('周日'!J30&lt;&gt;0,'周日'!J30&amp;"("&amp;'周日'!$Q$2&amp;"."&amp;'周日'!$R$2&amp;")","")&amp;IF('周一'!J30&lt;&gt;0,'周一'!J30&amp;"("&amp;'周一'!$Q$2&amp;"."&amp;'周一'!$R$2&amp;")","")&amp;IF('周二'!J30&lt;&gt;0,'周二'!J30&amp;"("&amp;'周二'!$Q$2&amp;"."&amp;'周二'!$R$2&amp;")","")&amp;IF('周三'!J30&lt;&gt;0,'周三'!J30&amp;"("&amp;'周三'!$Q$2&amp;"."&amp;'周三'!$R$2&amp;")","")&amp;IF('周四'!J30&lt;&gt;0,'周四'!J30&amp;"("&amp;'周四'!$Q$2&amp;"."&amp;'周四'!$R$2&amp;")","")&amp;IF('周五'!J30&lt;&gt;0,'周五'!J30&amp;"("&amp;'周五'!$Q$2&amp;"."&amp;'周五'!$R$2&amp;")","")</f>
        <v>无人打扫无人签到、6个烟头、一个糖纸、7个杂物(12.22)无人打扫无人签到、多个杂物、4个烟头(12.23)上午无人打扫无人签到(12.24)上午无人打扫无人签到、多个杂物(12.25)上午无人打扫无人签到(12.26)</v>
      </c>
      <c r="K30" s="30">
        <f>'周日'!K30+'周一'!K30+'周二'!K30+'周三'!K30+'周四'!K30+'周五'!K30</f>
        <v>-125</v>
      </c>
      <c r="L30" s="17" t="str">
        <f>IF('周日'!L30&lt;&gt;0,'周日'!L30&amp;"("&amp;'周日'!$Q$2&amp;"."&amp;'周日'!$R$2&amp;")","")&amp;IF('周一'!L30&lt;&gt;0,'周一'!L30&amp;"("&amp;'周一'!$Q$2&amp;"."&amp;'周一'!$R$2&amp;")","")&amp;IF('周二'!L30&lt;&gt;0,'周二'!L30&amp;"("&amp;'周二'!$Q$2&amp;"."&amp;'周二'!$R$2&amp;")","")&amp;IF('周三'!L30&lt;&gt;0,'周三'!L30&amp;"("&amp;'周三'!$Q$2&amp;"."&amp;'周三'!$R$2&amp;")","")&amp;IF('周四'!L30&lt;&gt;0,'周四'!L30&amp;"("&amp;'周四'!$Q$2&amp;"."&amp;'周四'!$R$2&amp;")","")&amp;IF('周五'!L30&lt;&gt;0,'周五'!L30&amp;"("&amp;'周五'!$Q$2&amp;"."&amp;'周五'!$R$2&amp;")","")</f>
        <v>下午未打扫(12.21)下午未打扫(12.22)上午未打扫(12.26)</v>
      </c>
      <c r="M30" s="31">
        <f t="shared" si="1"/>
        <v>-260</v>
      </c>
      <c r="N30" s="16">
        <f>'周日'!N30+'周一'!N30+'周二'!N30+'周三'!N30+'周四'!N30+'周五'!N30</f>
        <v>0</v>
      </c>
      <c r="O30" s="32">
        <f>IF('周日'!O30="","",'周日'!O30&amp;"("&amp;'周日'!$Q$2&amp;"."&amp;'周日'!$R$2&amp;")")&amp;IF('周一'!O30="","",'周一'!O30&amp;"("&amp;'周一'!$Q$2&amp;"."&amp;'周一'!$R$2&amp;")")&amp;IF('周二'!O30="","",'周二'!O30&amp;"("&amp;'周二'!$Q$2&amp;"."&amp;'周二'!$R$2&amp;")")&amp;IF('周三'!O30="","",'周三'!O30&amp;"("&amp;'周三'!$Q$2&amp;"."&amp;'周三'!$R$2&amp;")")&amp;IF('周四'!O30="","",'周四'!O30&amp;"("&amp;'周四'!$Q$2&amp;"."&amp;'周四'!$R$2&amp;")")&amp;IF('周五'!O30="","",'周五'!O30&amp;"("&amp;'周五'!$Q$2&amp;"."&amp;'周五'!$R$2&amp;")")</f>
      </c>
      <c r="P30" s="16">
        <f>'周日'!P30+'周一'!P30+'周二'!P30+'周三'!P30+'周四'!P30+'周五'!P30</f>
        <v>0</v>
      </c>
      <c r="Q30" s="32">
        <f>IF('周日'!Q30&lt;&gt;0,'周日'!Q30&amp;"("&amp;'周日'!$Q$2&amp;"."&amp;'周日'!$R$2&amp;")","")&amp;IF('周一'!Q30&lt;&gt;0,'周一'!Q30&amp;"("&amp;'周一'!$Q$2&amp;"."&amp;'周一'!$R$2&amp;")","")&amp;IF('周二'!Q30&lt;&gt;0,'周二'!Q30&amp;"("&amp;'周二'!$Q$2&amp;"."&amp;'周二'!$R$2&amp;")","")&amp;IF('周三'!Q30&lt;&gt;0,'周三'!Q30&amp;"("&amp;'周三'!$Q$2&amp;"."&amp;'周三'!$R$2&amp;")","")&amp;IF('周四'!Q30&lt;&gt;0,'周四'!Q30&amp;"("&amp;'周四'!$Q$2&amp;"."&amp;'周四'!$R$2&amp;")","")&amp;IF('周五'!Q30&lt;&gt;0,'周五'!Q30&amp;"("&amp;'周五'!$Q$2&amp;"."&amp;'周五'!$R$2&amp;")","")</f>
      </c>
    </row>
    <row r="31" spans="1:17" ht="84">
      <c r="A31" s="11" t="s">
        <v>57</v>
      </c>
      <c r="B31" s="12">
        <f>'周日'!B31+'周一'!B31+'周二'!B31+'周三'!B31+'周四'!B31+'周五'!B31</f>
        <v>-8.5</v>
      </c>
      <c r="C31" s="13" t="str">
        <f>IF('周日'!C31&lt;&gt;0,'周日'!C31&amp;"("&amp;'周日'!$Q$2&amp;"."&amp;'周日'!$R$2&amp;")","")&amp;IF('周一'!C31&lt;&gt;0,'周一'!C31&amp;"("&amp;'周一'!$Q$2&amp;"."&amp;'周一'!$R$2&amp;")","")&amp;IF('周二'!C31&lt;&gt;0,'周二'!C31&amp;"("&amp;'周二'!$Q$2&amp;"."&amp;'周二'!$R$2&amp;")","")&amp;IF('周三'!C31&lt;&gt;0,'周三'!C31&amp;"("&amp;'周三'!$Q$2&amp;"."&amp;'周三'!$R$2&amp;")","")&amp;IF('周四'!C31&lt;&gt;0,'周四'!C31&amp;"("&amp;'周四'!$Q$2&amp;"."&amp;'周四'!$R$2&amp;")","")&amp;IF('周五'!C31&lt;&gt;0,'周五'!C31&amp;"("&amp;'周五'!$Q$2&amp;"."&amp;'周五'!$R$2&amp;")","")</f>
        <v>旷课:6人(12.22)迟到:5人(12.26)</v>
      </c>
      <c r="D31" s="14">
        <f>'周日'!D31+'周一'!D31+'周二'!D31+'周三'!D31+'周四'!D31+'周五'!D31</f>
        <v>0</v>
      </c>
      <c r="E31" s="13">
        <f>IF('周日'!E31&lt;&gt;0,'周日'!E31&amp;"("&amp;'周日'!$Q$2&amp;"."&amp;'周日'!$R$2&amp;")","")&amp;IF('周一'!E31&lt;&gt;0,'周一'!E31&amp;"("&amp;'周一'!$Q$2&amp;"."&amp;'周一'!$R$2&amp;")","")&amp;IF('周二'!E31&lt;&gt;0,'周二'!E31&amp;"("&amp;'周二'!$Q$2&amp;"."&amp;'周二'!$R$2&amp;")","")&amp;IF('周三'!E31&lt;&gt;0,'周三'!E31&amp;"("&amp;'周三'!$Q$2&amp;"."&amp;'周三'!$R$2&amp;")","")&amp;IF('周四'!E31&lt;&gt;0,'周四'!E31&amp;"("&amp;'周四'!$Q$2&amp;"."&amp;'周四'!$R$2&amp;")","")&amp;IF('周五'!E31&lt;&gt;0,'周五'!E31&amp;"("&amp;'周五'!$Q$2&amp;"."&amp;'周五'!$R$2&amp;")","")</f>
      </c>
      <c r="F31" s="15">
        <f t="shared" si="0"/>
        <v>-8.5</v>
      </c>
      <c r="G31" s="16">
        <f>'周日'!G31+'周一'!G31+'周二'!G31+'周三'!G31+'周四'!G31+'周五'!G31</f>
        <v>0</v>
      </c>
      <c r="H31" s="17">
        <f>IF('周日'!H31&lt;&gt;0,'周日'!H31&amp;"("&amp;'周日'!$Q$2&amp;"."&amp;'周日'!$R$2&amp;")","")&amp;IF('周一'!H31&lt;&gt;0,'周一'!H31&amp;"("&amp;'周一'!$Q$2&amp;"."&amp;'周一'!$R$2&amp;")","")&amp;IF('周二'!H31&lt;&gt;0,'周二'!H31&amp;"("&amp;'周二'!$Q$2&amp;"."&amp;'周二'!$R$2&amp;")","")&amp;IF('周三'!H31&lt;&gt;0,'周三'!H31&amp;"("&amp;'周三'!$Q$2&amp;"."&amp;'周三'!$R$2&amp;")","")&amp;IF('周四'!H31&lt;&gt;0,'周四'!H31&amp;"("&amp;'周四'!$Q$2&amp;"."&amp;'周四'!$R$2&amp;")","")&amp;IF('周五'!H31&lt;&gt;0,'周五'!H31&amp;"("&amp;'周五'!$Q$2&amp;"."&amp;'周五'!$R$2&amp;")","")</f>
      </c>
      <c r="I31" s="30">
        <f>'周日'!I31+'周一'!I31+'周二'!I31+'周三'!I31+'周四'!I31+'周五'!I31</f>
        <v>-265</v>
      </c>
      <c r="J31" s="17" t="str">
        <f>IF('周日'!J31&lt;&gt;0,'周日'!J31&amp;"("&amp;'周日'!$Q$2&amp;"."&amp;'周日'!$R$2&amp;")","")&amp;IF('周一'!J31&lt;&gt;0,'周一'!J31&amp;"("&amp;'周一'!$Q$2&amp;"."&amp;'周一'!$R$2&amp;")","")&amp;IF('周二'!J31&lt;&gt;0,'周二'!J31&amp;"("&amp;'周二'!$Q$2&amp;"."&amp;'周二'!$R$2&amp;")","")&amp;IF('周三'!J31&lt;&gt;0,'周三'!J31&amp;"("&amp;'周三'!$Q$2&amp;"."&amp;'周三'!$R$2&amp;")","")&amp;IF('周四'!J31&lt;&gt;0,'周四'!J31&amp;"("&amp;'周四'!$Q$2&amp;"."&amp;'周四'!$R$2&amp;")","")&amp;IF('周五'!J31&lt;&gt;0,'周五'!J31&amp;"("&amp;'周五'!$Q$2&amp;"."&amp;'周五'!$R$2&amp;")","")</f>
        <v>无人打扫无人签到、一个棒棒、2个烟头、2个杂物(12.22)无人打扫无人签到、多个杂物(12.23)上午无人打扫无人签到、多个杂物(12.24)上午无人打扫无人签到(12.25)</v>
      </c>
      <c r="K31" s="30">
        <f>'周日'!K31+'周一'!K31+'周二'!K31+'周三'!K31+'周四'!K31+'周五'!K31</f>
        <v>-95</v>
      </c>
      <c r="L31" s="17" t="str">
        <f>IF('周日'!L31&lt;&gt;0,'周日'!L31&amp;"("&amp;'周日'!$Q$2&amp;"."&amp;'周日'!$R$2&amp;")","")&amp;IF('周一'!L31&lt;&gt;0,'周一'!L31&amp;"("&amp;'周一'!$Q$2&amp;"."&amp;'周一'!$R$2&amp;")","")&amp;IF('周二'!L31&lt;&gt;0,'周二'!L31&amp;"("&amp;'周二'!$Q$2&amp;"."&amp;'周二'!$R$2&amp;")","")&amp;IF('周三'!L31&lt;&gt;0,'周三'!L31&amp;"("&amp;'周三'!$Q$2&amp;"."&amp;'周三'!$R$2&amp;")","")&amp;IF('周四'!L31&lt;&gt;0,'周四'!L31&amp;"("&amp;'周四'!$Q$2&amp;"."&amp;'周四'!$R$2&amp;")","")&amp;IF('周五'!L31&lt;&gt;0,'周五'!L31&amp;"("&amp;'周五'!$Q$2&amp;"."&amp;'周五'!$R$2&amp;")","")</f>
        <v>下午未打扫(12.21)电器未擦净(12.22)上午未打扫(12.26)</v>
      </c>
      <c r="M31" s="31">
        <f t="shared" si="1"/>
        <v>-360</v>
      </c>
      <c r="N31" s="16">
        <f>'周日'!N31+'周一'!N31+'周二'!N31+'周三'!N31+'周四'!N31+'周五'!N31</f>
        <v>0</v>
      </c>
      <c r="O31" s="32">
        <f>IF('周日'!O31="","",'周日'!O31&amp;"("&amp;'周日'!$Q$2&amp;"."&amp;'周日'!$R$2&amp;")")&amp;IF('周一'!O31="","",'周一'!O31&amp;"("&amp;'周一'!$Q$2&amp;"."&amp;'周一'!$R$2&amp;")")&amp;IF('周二'!O31="","",'周二'!O31&amp;"("&amp;'周二'!$Q$2&amp;"."&amp;'周二'!$R$2&amp;")")&amp;IF('周三'!O31="","",'周三'!O31&amp;"("&amp;'周三'!$Q$2&amp;"."&amp;'周三'!$R$2&amp;")")&amp;IF('周四'!O31="","",'周四'!O31&amp;"("&amp;'周四'!$Q$2&amp;"."&amp;'周四'!$R$2&amp;")")&amp;IF('周五'!O31="","",'周五'!O31&amp;"("&amp;'周五'!$Q$2&amp;"."&amp;'周五'!$R$2&amp;")")</f>
      </c>
      <c r="P31" s="16">
        <f>'周日'!P31+'周一'!P31+'周二'!P31+'周三'!P31+'周四'!P31+'周五'!P31</f>
        <v>0</v>
      </c>
      <c r="Q31" s="32">
        <f>IF('周日'!Q31&lt;&gt;0,'周日'!Q31&amp;"("&amp;'周日'!$Q$2&amp;"."&amp;'周日'!$R$2&amp;")","")&amp;IF('周一'!Q31&lt;&gt;0,'周一'!Q31&amp;"("&amp;'周一'!$Q$2&amp;"."&amp;'周一'!$R$2&amp;")","")&amp;IF('周二'!Q31&lt;&gt;0,'周二'!Q31&amp;"("&amp;'周二'!$Q$2&amp;"."&amp;'周二'!$R$2&amp;")","")&amp;IF('周三'!Q31&lt;&gt;0,'周三'!Q31&amp;"("&amp;'周三'!$Q$2&amp;"."&amp;'周三'!$R$2&amp;")","")&amp;IF('周四'!Q31&lt;&gt;0,'周四'!Q31&amp;"("&amp;'周四'!$Q$2&amp;"."&amp;'周四'!$R$2&amp;")","")&amp;IF('周五'!Q31&lt;&gt;0,'周五'!Q31&amp;"("&amp;'周五'!$Q$2&amp;"."&amp;'周五'!$R$2&amp;")","")</f>
      </c>
    </row>
    <row r="32" spans="1:17" ht="14.25">
      <c r="A32" s="18" t="s">
        <v>58</v>
      </c>
      <c r="B32" s="19">
        <f>'周日'!B32+'周一'!B32+'周二'!B32+'周三'!B32+'周四'!B32+'周五'!B32</f>
        <v>-5</v>
      </c>
      <c r="C32" s="20" t="str">
        <f>IF('周日'!C32&lt;&gt;0,'周日'!C32&amp;"("&amp;'周日'!$Q$2&amp;"."&amp;'周日'!$R$2&amp;")","")&amp;IF('周一'!C32&lt;&gt;0,'周一'!C32&amp;"("&amp;'周一'!$Q$2&amp;"."&amp;'周一'!$R$2&amp;")","")&amp;IF('周二'!C32&lt;&gt;0,'周二'!C32&amp;"("&amp;'周二'!$Q$2&amp;"."&amp;'周二'!$R$2&amp;")","")&amp;IF('周三'!C32&lt;&gt;0,'周三'!C32&amp;"("&amp;'周三'!$Q$2&amp;"."&amp;'周三'!$R$2&amp;")","")&amp;IF('周四'!C32&lt;&gt;0,'周四'!C32&amp;"("&amp;'周四'!$Q$2&amp;"."&amp;'周四'!$R$2&amp;")","")&amp;IF('周五'!C32&lt;&gt;0,'周五'!C32&amp;"("&amp;'周五'!$Q$2&amp;"."&amp;'周五'!$R$2&amp;")","")</f>
        <v>旷课：5人(12.25)</v>
      </c>
      <c r="D32" s="21">
        <f>'周日'!D32+'周一'!D32+'周二'!D32+'周三'!D32+'周四'!D32+'周五'!D32</f>
        <v>0</v>
      </c>
      <c r="E32" s="20">
        <f>IF('周日'!E32&lt;&gt;0,'周日'!E32&amp;"("&amp;'周日'!$Q$2&amp;"."&amp;'周日'!$R$2&amp;")","")&amp;IF('周一'!E32&lt;&gt;0,'周一'!E32&amp;"("&amp;'周一'!$Q$2&amp;"."&amp;'周一'!$R$2&amp;")","")&amp;IF('周二'!E32&lt;&gt;0,'周二'!E32&amp;"("&amp;'周二'!$Q$2&amp;"."&amp;'周二'!$R$2&amp;")","")&amp;IF('周三'!E32&lt;&gt;0,'周三'!E32&amp;"("&amp;'周三'!$Q$2&amp;"."&amp;'周三'!$R$2&amp;")","")&amp;IF('周四'!E32&lt;&gt;0,'周四'!E32&amp;"("&amp;'周四'!$Q$2&amp;"."&amp;'周四'!$R$2&amp;")","")&amp;IF('周五'!E32&lt;&gt;0,'周五'!E32&amp;"("&amp;'周五'!$Q$2&amp;"."&amp;'周五'!$R$2&amp;")","")</f>
      </c>
      <c r="F32" s="22">
        <f t="shared" si="0"/>
        <v>-5</v>
      </c>
      <c r="G32" s="23">
        <f>'周日'!G32+'周一'!G32+'周二'!G32+'周三'!G32+'周四'!G32+'周五'!G32</f>
        <v>0</v>
      </c>
      <c r="H32" s="24">
        <f>IF('周日'!H32&lt;&gt;0,'周日'!H32&amp;"("&amp;'周日'!$Q$2&amp;"."&amp;'周日'!$R$2&amp;")","")&amp;IF('周一'!H32&lt;&gt;0,'周一'!H32&amp;"("&amp;'周一'!$Q$2&amp;"."&amp;'周一'!$R$2&amp;")","")&amp;IF('周二'!H32&lt;&gt;0,'周二'!H32&amp;"("&amp;'周二'!$Q$2&amp;"."&amp;'周二'!$R$2&amp;")","")&amp;IF('周三'!H32&lt;&gt;0,'周三'!H32&amp;"("&amp;'周三'!$Q$2&amp;"."&amp;'周三'!$R$2&amp;")","")&amp;IF('周四'!H32&lt;&gt;0,'周四'!H32&amp;"("&amp;'周四'!$Q$2&amp;"."&amp;'周四'!$R$2&amp;")","")&amp;IF('周五'!H32&lt;&gt;0,'周五'!H32&amp;"("&amp;'周五'!$Q$2&amp;"."&amp;'周五'!$R$2&amp;")","")</f>
      </c>
      <c r="I32" s="33">
        <f>'周日'!I32+'周一'!I32+'周二'!I32+'周三'!I32+'周四'!I32+'周五'!I32</f>
        <v>-5</v>
      </c>
      <c r="J32" s="24" t="str">
        <f>IF('周日'!J32&lt;&gt;0,'周日'!J32&amp;"("&amp;'周日'!$Q$2&amp;"."&amp;'周日'!$R$2&amp;")","")&amp;IF('周一'!J32&lt;&gt;0,'周一'!J32&amp;"("&amp;'周一'!$Q$2&amp;"."&amp;'周一'!$R$2&amp;")","")&amp;IF('周二'!J32&lt;&gt;0,'周二'!J32&amp;"("&amp;'周二'!$Q$2&amp;"."&amp;'周二'!$R$2&amp;")","")&amp;IF('周三'!J32&lt;&gt;0,'周三'!J32&amp;"("&amp;'周三'!$Q$2&amp;"."&amp;'周三'!$R$2&amp;")","")&amp;IF('周四'!J32&lt;&gt;0,'周四'!J32&amp;"("&amp;'周四'!$Q$2&amp;"."&amp;'周四'!$R$2&amp;")","")&amp;IF('周五'!J32&lt;&gt;0,'周五'!J32&amp;"("&amp;'周五'!$Q$2&amp;"."&amp;'周五'!$R$2&amp;")","")</f>
        <v>杂物：1个(12.24)</v>
      </c>
      <c r="K32" s="33">
        <f>'周日'!K32+'周一'!K32+'周二'!K32+'周三'!K32+'周四'!K32+'周五'!K32</f>
        <v>0</v>
      </c>
      <c r="L32" s="24">
        <f>IF('周日'!L32&lt;&gt;0,'周日'!L32&amp;"("&amp;'周日'!$Q$2&amp;"."&amp;'周日'!$R$2&amp;")","")&amp;IF('周一'!L32&lt;&gt;0,'周一'!L32&amp;"("&amp;'周一'!$Q$2&amp;"."&amp;'周一'!$R$2&amp;")","")&amp;IF('周二'!L32&lt;&gt;0,'周二'!L32&amp;"("&amp;'周二'!$Q$2&amp;"."&amp;'周二'!$R$2&amp;")","")&amp;IF('周三'!L32&lt;&gt;0,'周三'!L32&amp;"("&amp;'周三'!$Q$2&amp;"."&amp;'周三'!$R$2&amp;")","")&amp;IF('周四'!L32&lt;&gt;0,'周四'!L32&amp;"("&amp;'周四'!$Q$2&amp;"."&amp;'周四'!$R$2&amp;")","")&amp;IF('周五'!L32&lt;&gt;0,'周五'!L32&amp;"("&amp;'周五'!$Q$2&amp;"."&amp;'周五'!$R$2&amp;")","")</f>
      </c>
      <c r="M32" s="34">
        <f t="shared" si="1"/>
        <v>-5</v>
      </c>
      <c r="N32" s="23">
        <f>'周日'!N32+'周一'!N32+'周二'!N32+'周三'!N32+'周四'!N32+'周五'!N32</f>
        <v>0</v>
      </c>
      <c r="O32" s="35">
        <f>IF('周日'!O32="","",'周日'!O32&amp;"("&amp;'周日'!$Q$2&amp;"."&amp;'周日'!$R$2&amp;")")&amp;IF('周一'!O32="","",'周一'!O32&amp;"("&amp;'周一'!$Q$2&amp;"."&amp;'周一'!$R$2&amp;")")&amp;IF('周二'!O32="","",'周二'!O32&amp;"("&amp;'周二'!$Q$2&amp;"."&amp;'周二'!$R$2&amp;")")&amp;IF('周三'!O32="","",'周三'!O32&amp;"("&amp;'周三'!$Q$2&amp;"."&amp;'周三'!$R$2&amp;")")&amp;IF('周四'!O32="","",'周四'!O32&amp;"("&amp;'周四'!$Q$2&amp;"."&amp;'周四'!$R$2&amp;")")&amp;IF('周五'!O32="","",'周五'!O32&amp;"("&amp;'周五'!$Q$2&amp;"."&amp;'周五'!$R$2&amp;")")</f>
      </c>
      <c r="P32" s="23">
        <f>'周日'!P32+'周一'!P32+'周二'!P32+'周三'!P32+'周四'!P32+'周五'!P32</f>
        <v>-1</v>
      </c>
      <c r="Q32" s="35" t="str">
        <f>IF('周日'!Q32&lt;&gt;0,'周日'!Q32&amp;"("&amp;'周日'!$Q$2&amp;"."&amp;'周日'!$R$2&amp;")","")&amp;IF('周一'!Q32&lt;&gt;0,'周一'!Q32&amp;"("&amp;'周一'!$Q$2&amp;"."&amp;'周一'!$R$2&amp;")","")&amp;IF('周二'!Q32&lt;&gt;0,'周二'!Q32&amp;"("&amp;'周二'!$Q$2&amp;"."&amp;'周二'!$R$2&amp;")","")&amp;IF('周三'!Q32&lt;&gt;0,'周三'!Q32&amp;"("&amp;'周三'!$Q$2&amp;"."&amp;'周三'!$R$2&amp;")","")&amp;IF('周四'!Q32&lt;&gt;0,'周四'!Q32&amp;"("&amp;'周四'!$Q$2&amp;"."&amp;'周四'!$R$2&amp;")","")&amp;IF('周五'!Q32&lt;&gt;0,'周五'!Q32&amp;"("&amp;'周五'!$Q$2&amp;"."&amp;'周五'!$R$2&amp;")","")</f>
        <v>元旦长跑未到：10人(12.26)</v>
      </c>
    </row>
  </sheetData>
  <sheetProtection password="CC45" sheet="1" formatRows="0"/>
  <mergeCells count="13">
    <mergeCell ref="G4:H4"/>
    <mergeCell ref="I4:J4"/>
    <mergeCell ref="K4:L4"/>
    <mergeCell ref="N4:O4"/>
    <mergeCell ref="A3:A4"/>
    <mergeCell ref="P3:Q4"/>
    <mergeCell ref="A1:Q1"/>
    <mergeCell ref="F2:G2"/>
    <mergeCell ref="B3:F3"/>
    <mergeCell ref="G3:M3"/>
    <mergeCell ref="N3:O3"/>
    <mergeCell ref="B4:C4"/>
    <mergeCell ref="D4:E4"/>
  </mergeCells>
  <dataValidations count="2">
    <dataValidation type="list" allowBlank="1" showInputMessage="1" showErrorMessage="1" sqref="D2">
      <formula1>"到班,未到班"</formula1>
    </dataValidation>
    <dataValidation allowBlank="1" showInputMessage="1" sqref="C5:C32 E5:E32 F5:F32 J5:J32"/>
  </dataValidations>
  <printOptions/>
  <pageMargins left="0.75" right="0.75" top="1" bottom="1" header="0.5" footer="0.5"/>
  <pageSetup horizontalDpi="600" verticalDpi="600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黄洪松</dc:creator>
  <cp:keywords/>
  <dc:description/>
  <cp:lastModifiedBy>hongsong huang</cp:lastModifiedBy>
  <cp:lastPrinted>2014-12-23T06:23:54Z</cp:lastPrinted>
  <dcterms:created xsi:type="dcterms:W3CDTF">2012-12-28T05:54:44Z</dcterms:created>
  <dcterms:modified xsi:type="dcterms:W3CDTF">2015-01-07T09:59:03Z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2052-9.1.0.4867</vt:lpwstr>
  </property>
</Properties>
</file>